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Volumes/Samsung_T5/Nouveau dossier sauvegarde/CONSULTATIONS/SOLTHIS/MATERIEL PRODUIT/MANUEL DSE/MANUEL RETOUR/outil version 5/OUTILS  V6/"/>
    </mc:Choice>
  </mc:AlternateContent>
  <xr:revisionPtr revIDLastSave="0" documentId="8_{25EFB49C-155C-6448-A3DA-0FFC3240D407}" xr6:coauthVersionLast="47" xr6:coauthVersionMax="47" xr10:uidLastSave="{00000000-0000-0000-0000-000000000000}"/>
  <bookViews>
    <workbookView xWindow="33180" yWindow="3220" windowWidth="28680" windowHeight="14480" xr2:uid="{00000000-000D-0000-FFFF-FFFF00000000}"/>
  </bookViews>
  <sheets>
    <sheet name="G1" sheetId="7" r:id="rId1"/>
  </sheets>
  <definedNames>
    <definedName name="_xlnm._FilterDatabase" localSheetId="0" hidden="1">'G1'!$C$5:$BB$27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7" l="1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AC27" i="7"/>
  <c r="AB27" i="7"/>
  <c r="Z27" i="7"/>
  <c r="Y27" i="7"/>
  <c r="AD9" i="7"/>
  <c r="AA9" i="7"/>
  <c r="AD8" i="7"/>
  <c r="AA8" i="7"/>
  <c r="AD7" i="7"/>
  <c r="AA7" i="7"/>
  <c r="BB25" i="7"/>
  <c r="BB24" i="7"/>
  <c r="BB23" i="7"/>
  <c r="BB22" i="7"/>
  <c r="BB21" i="7"/>
  <c r="BB20" i="7"/>
  <c r="BB19" i="7"/>
  <c r="BB18" i="7"/>
  <c r="BB17" i="7"/>
  <c r="BB16" i="7"/>
  <c r="BB15" i="7"/>
  <c r="BB14" i="7"/>
  <c r="BB13" i="7"/>
  <c r="BB12" i="7"/>
  <c r="BB11" i="7"/>
  <c r="BB10" i="7"/>
  <c r="BB9" i="7"/>
  <c r="BB8" i="7"/>
  <c r="BB7" i="7"/>
  <c r="BB6" i="7"/>
  <c r="AX25" i="7"/>
  <c r="AX24" i="7"/>
  <c r="AX2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T25" i="7"/>
  <c r="AT24" i="7"/>
  <c r="AT23" i="7"/>
  <c r="AT22" i="7"/>
  <c r="AT21" i="7"/>
  <c r="AT20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L25" i="7"/>
  <c r="AL24" i="7"/>
  <c r="AL23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S25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O9" i="7"/>
  <c r="O10" i="7"/>
  <c r="O12" i="7"/>
  <c r="O13" i="7"/>
  <c r="O14" i="7"/>
  <c r="O16" i="7"/>
  <c r="O17" i="7"/>
  <c r="O18" i="7"/>
  <c r="O19" i="7"/>
  <c r="O20" i="7"/>
  <c r="O21" i="7"/>
  <c r="O22" i="7"/>
  <c r="O23" i="7"/>
  <c r="O24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P7" i="7"/>
  <c r="P9" i="7"/>
  <c r="P10" i="7"/>
  <c r="P12" i="7"/>
  <c r="P13" i="7"/>
  <c r="P14" i="7"/>
  <c r="P16" i="7"/>
  <c r="P17" i="7"/>
  <c r="P18" i="7"/>
  <c r="P19" i="7"/>
  <c r="P20" i="7"/>
  <c r="P21" i="7"/>
  <c r="P22" i="7"/>
  <c r="P23" i="7"/>
  <c r="P24" i="7"/>
  <c r="P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6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A26" i="7"/>
  <c r="Q27" i="7" s="1"/>
  <c r="AA27" i="7" l="1"/>
  <c r="AD27" i="7"/>
  <c r="U27" i="7"/>
  <c r="J27" i="7"/>
  <c r="V27" i="7"/>
  <c r="N27" i="7"/>
  <c r="R27" i="7"/>
  <c r="I27" i="7"/>
  <c r="E29" i="7"/>
  <c r="M27" i="7"/>
  <c r="K7" i="7" l="1"/>
  <c r="AZ27" i="7" l="1"/>
  <c r="AY27" i="7"/>
  <c r="AV27" i="7"/>
  <c r="AU27" i="7"/>
  <c r="AR27" i="7"/>
  <c r="AQ27" i="7"/>
  <c r="AN27" i="7"/>
  <c r="AM27" i="7"/>
  <c r="AJ27" i="7"/>
  <c r="AI27" i="7"/>
  <c r="AF27" i="7"/>
  <c r="AE27" i="7"/>
  <c r="H27" i="7"/>
  <c r="E27" i="7"/>
  <c r="BA8" i="7"/>
  <c r="AW8" i="7"/>
  <c r="AS8" i="7"/>
  <c r="AO8" i="7"/>
  <c r="AK8" i="7"/>
  <c r="AG8" i="7"/>
  <c r="X8" i="7"/>
  <c r="W8" i="7"/>
  <c r="S8" i="7"/>
  <c r="K8" i="7"/>
  <c r="BA7" i="7"/>
  <c r="AW7" i="7"/>
  <c r="AS7" i="7"/>
  <c r="AO7" i="7"/>
  <c r="AK7" i="7"/>
  <c r="AG7" i="7"/>
  <c r="X7" i="7"/>
  <c r="W7" i="7"/>
  <c r="S7" i="7"/>
  <c r="O7" i="7"/>
  <c r="BA6" i="7"/>
  <c r="AW6" i="7"/>
  <c r="AS6" i="7"/>
  <c r="AO6" i="7"/>
  <c r="AK6" i="7"/>
  <c r="AG6" i="7"/>
  <c r="X6" i="7"/>
  <c r="W6" i="7"/>
  <c r="S6" i="7"/>
  <c r="O6" i="7"/>
  <c r="K6" i="7"/>
  <c r="AO27" i="7" l="1"/>
  <c r="AW27" i="7"/>
  <c r="AK27" i="7"/>
  <c r="X27" i="7"/>
  <c r="AH27" i="7"/>
  <c r="AL27" i="7"/>
  <c r="AP27" i="7"/>
  <c r="AT27" i="7"/>
  <c r="AX27" i="7"/>
  <c r="BB27" i="7"/>
  <c r="AG27" i="7"/>
  <c r="AS27" i="7"/>
  <c r="BA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BATIK International BATIK</author>
  </authors>
  <commentList>
    <comment ref="I27" authorId="0" shapeId="0" xr:uid="{ED145B0D-27EB-4FC1-A9F3-921879DCDA9D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En début d'accompagnement, </t>
        </r>
        <r>
          <rPr>
            <sz val="10"/>
            <color rgb="FF000000"/>
            <rFont val="Calibri"/>
            <family val="2"/>
          </rPr>
          <t>% des patient·e·s qui ont déclaré leur maladie</t>
        </r>
      </text>
    </comment>
    <comment ref="J27" authorId="0" shapeId="0" xr:uid="{1BCB033A-1E0C-4CFC-9359-6A8B952BD233}">
      <text>
        <r>
          <rPr>
            <b/>
            <sz val="9"/>
            <color rgb="FF000000"/>
            <rFont val="Tahoma"/>
            <family val="2"/>
          </rPr>
          <t>BATIK International BATIK: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 fin d'accompagnement, % des patient·e·s qui ont déclaré leur maladie</t>
        </r>
      </text>
    </comment>
  </commentList>
</comments>
</file>

<file path=xl/sharedStrings.xml><?xml version="1.0" encoding="utf-8"?>
<sst xmlns="http://schemas.openxmlformats.org/spreadsheetml/2006/main" count="155" uniqueCount="63">
  <si>
    <t>Age</t>
  </si>
  <si>
    <t>Situation famiale</t>
  </si>
  <si>
    <t>Niveau d'éducation</t>
  </si>
  <si>
    <t>Début</t>
  </si>
  <si>
    <t>Fin</t>
  </si>
  <si>
    <t>Célibataire</t>
  </si>
  <si>
    <t>Primaire</t>
  </si>
  <si>
    <t>Secondaire</t>
  </si>
  <si>
    <t>Universitaire</t>
  </si>
  <si>
    <t>Evolution positive</t>
  </si>
  <si>
    <t>Mesure de l'évolution</t>
  </si>
  <si>
    <t>Nombre d'enfants</t>
  </si>
  <si>
    <t>Evolution
positive</t>
  </si>
  <si>
    <t xml:space="preserve">Evolution positive </t>
  </si>
  <si>
    <t>Moyenne</t>
  </si>
  <si>
    <t>Sexe</t>
  </si>
  <si>
    <t>F</t>
  </si>
  <si>
    <t>H</t>
  </si>
  <si>
    <t>Dimension cognitive</t>
  </si>
  <si>
    <t>Dimension relationnelle</t>
  </si>
  <si>
    <t>Dimension sociétale</t>
  </si>
  <si>
    <t>Dimension transversale</t>
  </si>
  <si>
    <t>xx</t>
  </si>
  <si>
    <t>Marié</t>
  </si>
  <si>
    <t>Divorcé</t>
  </si>
  <si>
    <t>Construire la confiance et le soutien au sein du couple / de la famille</t>
  </si>
  <si>
    <t>Promouvoir la coresponsabilité dans l’éducation sexuelle des enfants</t>
  </si>
  <si>
    <t>Estime de soi - A déclaré sa maladie à son conjoint / sa famille
0 = Non
1 =  Oui</t>
  </si>
  <si>
    <t>Estime de soi - A déclaré sa maladie à ses enfants
0 = Non
1 =  Oui</t>
  </si>
  <si>
    <t xml:space="preserve">Fréquence de la prise de parole en public de la participante </t>
  </si>
  <si>
    <t>Qualité des prises de parole</t>
  </si>
  <si>
    <r>
      <rPr>
        <b/>
        <sz val="11"/>
        <color theme="1"/>
        <rFont val="Calibri"/>
        <family val="2"/>
        <scheme val="minor"/>
      </rPr>
      <t>Systématique=3</t>
    </r>
    <r>
      <rPr>
        <sz val="11"/>
        <color theme="1"/>
        <rFont val="Calibri"/>
        <family val="2"/>
        <scheme val="minor"/>
      </rPr>
      <t>;  régulière=2; occasionnelle=1;  rare=0</t>
    </r>
  </si>
  <si>
    <r>
      <rPr>
        <b/>
        <sz val="11"/>
        <color theme="1"/>
        <rFont val="Calibri"/>
        <family val="2"/>
        <scheme val="minor"/>
      </rPr>
      <t>Active-appréciative=3</t>
    </r>
    <r>
      <rPr>
        <sz val="11"/>
        <color theme="1"/>
        <rFont val="Calibri"/>
        <family val="2"/>
        <scheme val="minor"/>
      </rPr>
      <t xml:space="preserve"> Active-informative=2 Passive-appréciative=1 Passive-informative=0
</t>
    </r>
  </si>
  <si>
    <t>Noms de la personne qui remplit le document : …...
Date/période d'évaluation de début: …..  
Date/période d'évaluation de fin: ….. 
Nom de la personne en charge du traitement : …..</t>
  </si>
  <si>
    <t>Nom du groupe de soutien</t>
  </si>
  <si>
    <t>Identification de la personne</t>
  </si>
  <si>
    <t>Nombre de groupes</t>
  </si>
  <si>
    <t>Confiance en soi - Parle librement au référent médical
0 = Non
1 =  Oui</t>
  </si>
  <si>
    <t>Conscience de sa capaicté d'action - Se projette dans le futur
0 = Non
1 =  Oui</t>
  </si>
  <si>
    <t>KRAFG</t>
  </si>
  <si>
    <t>MAYFG</t>
  </si>
  <si>
    <t>BICM</t>
  </si>
  <si>
    <t>CMYFG</t>
  </si>
  <si>
    <t>CTUFP</t>
  </si>
  <si>
    <t>KAYMP</t>
  </si>
  <si>
    <t>KTAFP</t>
  </si>
  <si>
    <t>STAFP</t>
  </si>
  <si>
    <t>BTAFP</t>
  </si>
  <si>
    <t>KTUFP</t>
  </si>
  <si>
    <t>FTUFP</t>
  </si>
  <si>
    <t>SORFP</t>
  </si>
  <si>
    <t>KRYFP</t>
  </si>
  <si>
    <t>MANNH</t>
  </si>
  <si>
    <t>KNAMH</t>
  </si>
  <si>
    <t>KNAFH</t>
  </si>
  <si>
    <t>HIFHM</t>
  </si>
  <si>
    <t>BOMFH</t>
  </si>
  <si>
    <t>STAFH</t>
  </si>
  <si>
    <t>Nombre de personnes</t>
  </si>
  <si>
    <t>Sait où et comment trouver de l’information sur leur statut, leurs traitements, etc. 
0 = Non
1 =  Oui</t>
  </si>
  <si>
    <t>Respecte les prescriptions
0 = Non
1 =  Oui</t>
  </si>
  <si>
    <t>Témoigne sur son statut auprès de la communauté 
0 = Non
1 =  Oui</t>
  </si>
  <si>
    <t>Participe à des activités associatives, en particulier celles liées avec la santé
0 = Non
1 =  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</si>
</sst>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</font>
    <font>
      <sz val="2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63A68"/>
        <bgColor indexed="64"/>
      </patternFill>
    </fill>
    <fill>
      <patternFill patternType="solid">
        <fgColor rgb="FFF1DB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2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0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165" fontId="1" fillId="2" borderId="1" xfId="0" applyNumberFormat="1" applyFont="1" applyFill="1" applyBorder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164" fontId="3" fillId="2" borderId="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9" fontId="1" fillId="2" borderId="1" xfId="1" applyFont="1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3" xfId="0" applyFill="1" applyBorder="1" applyAlignment="1">
      <alignment horizontal="center" vertical="center" wrapText="1"/>
    </xf>
    <xf numFmtId="2" fontId="0" fillId="9" borderId="3" xfId="0" quotePrefix="1" applyNumberFormat="1" applyFill="1" applyBorder="1" applyAlignment="1">
      <alignment horizontal="center"/>
    </xf>
    <xf numFmtId="2" fontId="0" fillId="9" borderId="3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1DBE6"/>
      <color rgb="FF963A68"/>
      <color rgb="FFFFC000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5C3EF-2546-41F9-97C2-964B813648AF}">
  <sheetPr>
    <outlinePr summaryBelow="0"/>
  </sheetPr>
  <dimension ref="A1:BB30"/>
  <sheetViews>
    <sheetView tabSelected="1" topLeftCell="A2" zoomScale="80" zoomScaleNormal="80" workbookViewId="0">
      <pane xSplit="9980" ySplit="3700" topLeftCell="C4" activePane="bottomLeft"/>
      <selection activeCell="AO15" sqref="AO15"/>
      <selection pane="topRight" activeCell="N2" sqref="N2"/>
      <selection pane="bottomLeft" activeCell="H5" sqref="H5:H6"/>
      <selection pane="bottomRight" activeCell="N11" sqref="N11"/>
    </sheetView>
  </sheetViews>
  <sheetFormatPr baseColWidth="10" defaultRowHeight="15" x14ac:dyDescent="0.2"/>
  <cols>
    <col min="1" max="1" width="5.6640625" customWidth="1"/>
    <col min="2" max="2" width="23.33203125" customWidth="1"/>
    <col min="3" max="3" width="24" customWidth="1"/>
    <col min="4" max="4" width="7.1640625" customWidth="1"/>
    <col min="5" max="5" width="8.1640625" customWidth="1"/>
    <col min="6" max="6" width="9.83203125" customWidth="1"/>
    <col min="7" max="7" width="11.5" customWidth="1"/>
    <col min="8" max="8" width="10.5" customWidth="1"/>
    <col min="9" max="9" width="7.1640625" customWidth="1"/>
    <col min="10" max="10" width="7.5" customWidth="1"/>
    <col min="11" max="11" width="10.6640625" customWidth="1"/>
    <col min="12" max="12" width="12" customWidth="1"/>
    <col min="13" max="14" width="7.6640625" customWidth="1"/>
    <col min="15" max="15" width="10.33203125" customWidth="1"/>
    <col min="16" max="16" width="11.6640625" customWidth="1"/>
    <col min="17" max="17" width="7.5" customWidth="1"/>
    <col min="18" max="18" width="8.33203125" customWidth="1"/>
    <col min="19" max="19" width="11.33203125" customWidth="1"/>
    <col min="20" max="20" width="11.83203125" customWidth="1"/>
    <col min="21" max="22" width="6.83203125" customWidth="1"/>
    <col min="23" max="23" width="9.83203125" customWidth="1"/>
    <col min="24" max="30" width="10.83203125" customWidth="1"/>
    <col min="31" max="31" width="8" customWidth="1"/>
    <col min="32" max="32" width="11" customWidth="1"/>
    <col min="33" max="33" width="10.33203125" customWidth="1"/>
    <col min="34" max="34" width="10.5" customWidth="1"/>
    <col min="35" max="35" width="8.83203125" customWidth="1"/>
    <col min="36" max="36" width="7.83203125" customWidth="1"/>
    <col min="37" max="37" width="8.5" customWidth="1"/>
    <col min="38" max="38" width="14.6640625" customWidth="1"/>
    <col min="39" max="39" width="6.6640625" customWidth="1"/>
    <col min="40" max="40" width="6.1640625" customWidth="1"/>
    <col min="41" max="41" width="9.1640625" customWidth="1"/>
    <col min="42" max="42" width="9.83203125" customWidth="1"/>
    <col min="43" max="43" width="7.6640625" customWidth="1"/>
    <col min="44" max="44" width="9.83203125" customWidth="1"/>
    <col min="45" max="45" width="9.1640625" customWidth="1"/>
    <col min="46" max="46" width="9.83203125" customWidth="1"/>
    <col min="47" max="48" width="10.5" customWidth="1"/>
    <col min="49" max="49" width="11.83203125" customWidth="1"/>
    <col min="50" max="50" width="9.6640625" customWidth="1"/>
    <col min="51" max="51" width="8.5" customWidth="1"/>
    <col min="52" max="52" width="7.5" customWidth="1"/>
    <col min="53" max="54" width="10" customWidth="1"/>
  </cols>
  <sheetData>
    <row r="1" spans="1:54" x14ac:dyDescent="0.2">
      <c r="C1" s="15"/>
      <c r="D1" s="15"/>
      <c r="E1" s="31"/>
      <c r="F1" s="31"/>
      <c r="G1" s="31"/>
      <c r="H1" s="31"/>
    </row>
    <row r="2" spans="1:54" ht="61.75" customHeight="1" x14ac:dyDescent="0.2">
      <c r="C2" s="55" t="s">
        <v>33</v>
      </c>
      <c r="D2" s="55"/>
      <c r="E2" s="56"/>
      <c r="F2" s="56"/>
      <c r="G2" s="56"/>
      <c r="H2" s="56"/>
      <c r="I2" s="68" t="s">
        <v>18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  <c r="Z2" s="70"/>
      <c r="AA2" s="70"/>
      <c r="AB2" s="70"/>
      <c r="AC2" s="70"/>
      <c r="AD2" s="71"/>
      <c r="AE2" s="57" t="s">
        <v>19</v>
      </c>
      <c r="AF2" s="58"/>
      <c r="AG2" s="58"/>
      <c r="AH2" s="58"/>
      <c r="AI2" s="58"/>
      <c r="AJ2" s="58"/>
      <c r="AK2" s="58"/>
      <c r="AL2" s="58"/>
      <c r="AM2" s="59" t="s">
        <v>20</v>
      </c>
      <c r="AN2" s="60"/>
      <c r="AO2" s="60"/>
      <c r="AP2" s="60"/>
      <c r="AQ2" s="60"/>
      <c r="AR2" s="60"/>
      <c r="AS2" s="60"/>
      <c r="AT2" s="60"/>
      <c r="AU2" s="61" t="s">
        <v>21</v>
      </c>
      <c r="AV2" s="62"/>
      <c r="AW2" s="62"/>
      <c r="AX2" s="62"/>
      <c r="AY2" s="62"/>
      <c r="AZ2" s="62"/>
      <c r="BA2" s="62"/>
      <c r="BB2" s="62"/>
    </row>
    <row r="3" spans="1:54" s="11" customFormat="1" ht="36.5" customHeight="1" x14ac:dyDescent="0.2">
      <c r="C3" s="66"/>
      <c r="D3" s="66"/>
      <c r="E3" s="66"/>
      <c r="F3" s="66"/>
      <c r="G3" s="66"/>
      <c r="H3" s="66"/>
      <c r="I3" s="63">
        <v>1</v>
      </c>
      <c r="J3" s="64"/>
      <c r="K3" s="64"/>
      <c r="L3" s="65"/>
      <c r="M3" s="63">
        <v>2</v>
      </c>
      <c r="N3" s="64"/>
      <c r="O3" s="64"/>
      <c r="P3" s="65"/>
      <c r="Q3" s="63">
        <v>3</v>
      </c>
      <c r="R3" s="64"/>
      <c r="S3" s="64"/>
      <c r="T3" s="65"/>
      <c r="U3" s="63">
        <v>4</v>
      </c>
      <c r="V3" s="64"/>
      <c r="W3" s="64"/>
      <c r="X3" s="65"/>
      <c r="Y3" s="63">
        <v>5</v>
      </c>
      <c r="Z3" s="72"/>
      <c r="AA3" s="72"/>
      <c r="AB3" s="72"/>
      <c r="AC3" s="72"/>
      <c r="AD3" s="73"/>
      <c r="AE3" s="63">
        <v>6</v>
      </c>
      <c r="AF3" s="64"/>
      <c r="AG3" s="64"/>
      <c r="AH3" s="65"/>
      <c r="AI3" s="63">
        <v>7</v>
      </c>
      <c r="AJ3" s="64"/>
      <c r="AK3" s="64"/>
      <c r="AL3" s="65"/>
      <c r="AM3" s="63">
        <v>8</v>
      </c>
      <c r="AN3" s="64"/>
      <c r="AO3" s="64"/>
      <c r="AP3" s="65"/>
      <c r="AQ3" s="63">
        <v>9</v>
      </c>
      <c r="AR3" s="64"/>
      <c r="AS3" s="64"/>
      <c r="AT3" s="65"/>
      <c r="AU3" s="63">
        <v>11</v>
      </c>
      <c r="AV3" s="64"/>
      <c r="AW3" s="64"/>
      <c r="AX3" s="65"/>
      <c r="AY3" s="63">
        <v>12</v>
      </c>
      <c r="AZ3" s="64"/>
      <c r="BA3" s="64"/>
      <c r="BB3" s="65"/>
    </row>
    <row r="4" spans="1:54" s="1" customFormat="1" ht="66" customHeight="1" x14ac:dyDescent="0.2">
      <c r="B4" s="39" t="s">
        <v>34</v>
      </c>
      <c r="C4" s="48" t="s">
        <v>36</v>
      </c>
      <c r="D4" s="49"/>
      <c r="E4" s="49"/>
      <c r="F4" s="49"/>
      <c r="G4" s="49"/>
      <c r="H4" s="50"/>
      <c r="I4" s="51" t="s">
        <v>27</v>
      </c>
      <c r="J4" s="52"/>
      <c r="K4" s="52"/>
      <c r="L4" s="53"/>
      <c r="M4" s="51" t="s">
        <v>28</v>
      </c>
      <c r="N4" s="52"/>
      <c r="O4" s="52"/>
      <c r="P4" s="53"/>
      <c r="Q4" s="51" t="s">
        <v>37</v>
      </c>
      <c r="R4" s="52"/>
      <c r="S4" s="52"/>
      <c r="T4" s="53"/>
      <c r="U4" s="51" t="s">
        <v>38</v>
      </c>
      <c r="V4" s="52"/>
      <c r="W4" s="52"/>
      <c r="X4" s="53"/>
      <c r="Y4" s="54" t="s">
        <v>29</v>
      </c>
      <c r="Z4" s="54"/>
      <c r="AA4" s="54"/>
      <c r="AB4" s="54" t="s">
        <v>30</v>
      </c>
      <c r="AC4" s="54"/>
      <c r="AD4" s="54"/>
      <c r="AE4" s="51" t="s">
        <v>25</v>
      </c>
      <c r="AF4" s="52"/>
      <c r="AG4" s="52"/>
      <c r="AH4" s="53"/>
      <c r="AI4" s="51" t="s">
        <v>26</v>
      </c>
      <c r="AJ4" s="52"/>
      <c r="AK4" s="52"/>
      <c r="AL4" s="53"/>
      <c r="AM4" s="51" t="s">
        <v>62</v>
      </c>
      <c r="AN4" s="52"/>
      <c r="AO4" s="52"/>
      <c r="AP4" s="53"/>
      <c r="AQ4" s="51" t="s">
        <v>61</v>
      </c>
      <c r="AR4" s="52"/>
      <c r="AS4" s="52"/>
      <c r="AT4" s="53"/>
      <c r="AU4" s="51" t="s">
        <v>59</v>
      </c>
      <c r="AV4" s="52"/>
      <c r="AW4" s="52"/>
      <c r="AX4" s="53"/>
      <c r="AY4" s="51" t="s">
        <v>60</v>
      </c>
      <c r="AZ4" s="52"/>
      <c r="BA4" s="52"/>
      <c r="BB4" s="53"/>
    </row>
    <row r="5" spans="1:54" s="1" customFormat="1" ht="45" customHeight="1" x14ac:dyDescent="0.2">
      <c r="B5" s="39"/>
      <c r="C5" s="47" t="s">
        <v>35</v>
      </c>
      <c r="D5" s="23" t="s">
        <v>15</v>
      </c>
      <c r="E5" s="2" t="s">
        <v>0</v>
      </c>
      <c r="F5" s="2" t="s">
        <v>1</v>
      </c>
      <c r="G5" s="2" t="s">
        <v>2</v>
      </c>
      <c r="H5" s="3" t="s">
        <v>11</v>
      </c>
      <c r="I5" s="12" t="s">
        <v>3</v>
      </c>
      <c r="J5" s="30" t="s">
        <v>4</v>
      </c>
      <c r="K5" s="42" t="s">
        <v>9</v>
      </c>
      <c r="L5" s="30" t="s">
        <v>10</v>
      </c>
      <c r="M5" s="30" t="s">
        <v>3</v>
      </c>
      <c r="N5" s="30" t="s">
        <v>4</v>
      </c>
      <c r="O5" s="42" t="s">
        <v>9</v>
      </c>
      <c r="P5" s="30" t="s">
        <v>10</v>
      </c>
      <c r="Q5" s="30" t="s">
        <v>3</v>
      </c>
      <c r="R5" s="30" t="s">
        <v>4</v>
      </c>
      <c r="S5" s="42" t="s">
        <v>9</v>
      </c>
      <c r="T5" s="30" t="s">
        <v>10</v>
      </c>
      <c r="U5" s="30" t="s">
        <v>3</v>
      </c>
      <c r="V5" s="30" t="s">
        <v>4</v>
      </c>
      <c r="W5" s="42" t="s">
        <v>9</v>
      </c>
      <c r="X5" s="30" t="s">
        <v>10</v>
      </c>
      <c r="Y5" s="67" t="s">
        <v>31</v>
      </c>
      <c r="Z5" s="67"/>
      <c r="AA5" s="67"/>
      <c r="AB5" s="67" t="s">
        <v>32</v>
      </c>
      <c r="AC5" s="67"/>
      <c r="AD5" s="67"/>
      <c r="AE5" s="30" t="s">
        <v>3</v>
      </c>
      <c r="AF5" s="30" t="s">
        <v>4</v>
      </c>
      <c r="AG5" s="42" t="s">
        <v>9</v>
      </c>
      <c r="AH5" s="30" t="s">
        <v>10</v>
      </c>
      <c r="AI5" s="30" t="s">
        <v>3</v>
      </c>
      <c r="AJ5" s="30" t="s">
        <v>4</v>
      </c>
      <c r="AK5" s="42" t="s">
        <v>9</v>
      </c>
      <c r="AL5" s="30" t="s">
        <v>10</v>
      </c>
      <c r="AM5" s="30" t="s">
        <v>3</v>
      </c>
      <c r="AN5" s="30" t="s">
        <v>4</v>
      </c>
      <c r="AO5" s="42" t="s">
        <v>9</v>
      </c>
      <c r="AP5" s="30" t="s">
        <v>10</v>
      </c>
      <c r="AQ5" s="30" t="s">
        <v>3</v>
      </c>
      <c r="AR5" s="16" t="s">
        <v>4</v>
      </c>
      <c r="AS5" s="44" t="s">
        <v>12</v>
      </c>
      <c r="AT5" s="30" t="s">
        <v>10</v>
      </c>
      <c r="AU5" s="30" t="s">
        <v>3</v>
      </c>
      <c r="AV5" s="30" t="s">
        <v>4</v>
      </c>
      <c r="AW5" s="42" t="s">
        <v>13</v>
      </c>
      <c r="AX5" s="6" t="s">
        <v>10</v>
      </c>
      <c r="AY5" s="30" t="s">
        <v>3</v>
      </c>
      <c r="AZ5" s="30" t="s">
        <v>4</v>
      </c>
      <c r="BA5" s="42" t="s">
        <v>13</v>
      </c>
      <c r="BB5" s="6" t="s">
        <v>10</v>
      </c>
    </row>
    <row r="6" spans="1:54" ht="32" x14ac:dyDescent="0.2">
      <c r="A6">
        <v>1</v>
      </c>
      <c r="B6" s="40"/>
      <c r="C6" s="43" t="s">
        <v>39</v>
      </c>
      <c r="D6" s="24" t="s">
        <v>16</v>
      </c>
      <c r="E6" s="25">
        <v>34</v>
      </c>
      <c r="F6" s="25" t="s">
        <v>23</v>
      </c>
      <c r="G6" s="25" t="s">
        <v>6</v>
      </c>
      <c r="H6" s="26">
        <v>2</v>
      </c>
      <c r="I6" s="27">
        <v>0</v>
      </c>
      <c r="J6" s="27">
        <v>0</v>
      </c>
      <c r="K6" s="41" t="b">
        <f>IF(J6,I6&lt;J6,I6&gt;J6)</f>
        <v>0</v>
      </c>
      <c r="L6" s="28">
        <f>(J6-I6)</f>
        <v>0</v>
      </c>
      <c r="M6" s="27">
        <v>0</v>
      </c>
      <c r="N6" s="27">
        <v>1</v>
      </c>
      <c r="O6" s="41" t="b">
        <f>IF(N6,M6&lt;N6,M6&gt;N6)</f>
        <v>1</v>
      </c>
      <c r="P6" s="28">
        <f>(N6-M6)</f>
        <v>1</v>
      </c>
      <c r="Q6" s="27">
        <v>1</v>
      </c>
      <c r="R6" s="27">
        <v>1</v>
      </c>
      <c r="S6" s="41" t="b">
        <f>IF(R6,Q6&lt;R6,Q6&gt;R6)</f>
        <v>0</v>
      </c>
      <c r="T6" s="28">
        <f>(R6-Q6)</f>
        <v>0</v>
      </c>
      <c r="U6" s="27">
        <v>0</v>
      </c>
      <c r="V6" s="27">
        <v>0</v>
      </c>
      <c r="W6" s="41" t="b">
        <f>IF(V6,U6&lt;V6,U6&gt;V6)</f>
        <v>0</v>
      </c>
      <c r="X6" s="28">
        <f>(V6-U6)/5</f>
        <v>0</v>
      </c>
      <c r="Y6" s="35" t="s">
        <v>3</v>
      </c>
      <c r="Z6" s="35" t="s">
        <v>4</v>
      </c>
      <c r="AA6" s="42" t="s">
        <v>9</v>
      </c>
      <c r="AB6" s="35" t="s">
        <v>3</v>
      </c>
      <c r="AC6" s="35" t="s">
        <v>4</v>
      </c>
      <c r="AD6" s="42" t="s">
        <v>9</v>
      </c>
      <c r="AE6" s="27"/>
      <c r="AF6" s="27"/>
      <c r="AG6" s="41" t="b">
        <f>IF(AF6,AE6&lt;AF6,AE6&gt;AF6)</f>
        <v>0</v>
      </c>
      <c r="AH6" s="28">
        <f>(AF6-AE6)/5</f>
        <v>0</v>
      </c>
      <c r="AI6" s="27"/>
      <c r="AJ6" s="27"/>
      <c r="AK6" s="41" t="b">
        <f>IF(AJ6,AI6&lt;AJ6,AI6&gt;AJ6)</f>
        <v>0</v>
      </c>
      <c r="AL6" s="28">
        <f>(AJ6-AI6)/5</f>
        <v>0</v>
      </c>
      <c r="AM6" s="27"/>
      <c r="AN6" s="27"/>
      <c r="AO6" s="41" t="b">
        <f>IF(AN6,AM6&lt;AN6,AM6&gt;AN6)</f>
        <v>0</v>
      </c>
      <c r="AP6" s="28">
        <f>(AN6-AM6)/5</f>
        <v>0</v>
      </c>
      <c r="AQ6" s="27"/>
      <c r="AR6" s="36"/>
      <c r="AS6" s="45" t="b">
        <f t="shared" ref="AS6:AS25" si="0">AND(AR6&lt;&gt;0, AQ6&lt;AR6)</f>
        <v>0</v>
      </c>
      <c r="AT6" s="28">
        <f>(AR6-AQ6)/5</f>
        <v>0</v>
      </c>
      <c r="AU6" s="27"/>
      <c r="AV6" s="27"/>
      <c r="AW6" s="41" t="b">
        <f>IF(AV6,AU6&lt;AV6,AU6&gt;AV6)</f>
        <v>0</v>
      </c>
      <c r="AX6" s="28">
        <f>(AV6-AU6)/5</f>
        <v>0</v>
      </c>
      <c r="AY6" s="27"/>
      <c r="AZ6" s="27"/>
      <c r="BA6" s="41" t="b">
        <f>IF(AZ6,AY6&lt;AZ6,AY6&gt;AZ6)</f>
        <v>0</v>
      </c>
      <c r="BB6" s="28">
        <f>(AZ6-AY6)/5</f>
        <v>0</v>
      </c>
    </row>
    <row r="7" spans="1:54" x14ac:dyDescent="0.2">
      <c r="A7">
        <v>1</v>
      </c>
      <c r="B7" s="40"/>
      <c r="C7" s="43" t="s">
        <v>40</v>
      </c>
      <c r="D7" s="24" t="s">
        <v>17</v>
      </c>
      <c r="E7" s="25">
        <v>41</v>
      </c>
      <c r="F7" s="25" t="s">
        <v>24</v>
      </c>
      <c r="G7" s="25" t="s">
        <v>7</v>
      </c>
      <c r="H7" s="26">
        <v>4</v>
      </c>
      <c r="I7" s="27">
        <v>0</v>
      </c>
      <c r="J7" s="27">
        <v>0</v>
      </c>
      <c r="K7" s="41" t="b">
        <f>IF(J7,I7&lt;J7,I7&gt;J7)</f>
        <v>0</v>
      </c>
      <c r="L7" s="28">
        <f t="shared" ref="L7:L25" si="1">(J7-I7)</f>
        <v>0</v>
      </c>
      <c r="M7" s="27">
        <v>1</v>
      </c>
      <c r="N7" s="27">
        <v>1</v>
      </c>
      <c r="O7" s="41" t="b">
        <f t="shared" ref="O7:O24" si="2">IF(N7,M7&lt;N7,M7&gt;N7)</f>
        <v>0</v>
      </c>
      <c r="P7" s="28">
        <f t="shared" ref="P7:P24" si="3">(N7-M7)</f>
        <v>0</v>
      </c>
      <c r="Q7" s="27">
        <v>0</v>
      </c>
      <c r="R7" s="27">
        <v>0</v>
      </c>
      <c r="S7" s="41" t="b">
        <f t="shared" ref="S7:S25" si="4">IF(R7,Q7&lt;R7,Q7&gt;R7)</f>
        <v>0</v>
      </c>
      <c r="T7" s="28">
        <f t="shared" ref="T7:T25" si="5">(R7-Q7)</f>
        <v>0</v>
      </c>
      <c r="U7" s="27">
        <v>0</v>
      </c>
      <c r="V7" s="27">
        <v>0</v>
      </c>
      <c r="W7" s="41" t="b">
        <f t="shared" ref="W7:W25" si="6">IF(V7,U7&lt;V7,U7&gt;V7)</f>
        <v>0</v>
      </c>
      <c r="X7" s="28">
        <f t="shared" ref="X7:X25" si="7">(V7-U7)/5</f>
        <v>0</v>
      </c>
      <c r="Y7" s="40">
        <v>0</v>
      </c>
      <c r="Z7" s="40">
        <v>2</v>
      </c>
      <c r="AA7" s="43" t="b">
        <f>IF(Z7,Y7&lt;Z7,Y7&gt;Z7)</f>
        <v>1</v>
      </c>
      <c r="AB7" s="40">
        <v>1</v>
      </c>
      <c r="AC7" s="40">
        <v>3</v>
      </c>
      <c r="AD7" s="43" t="b">
        <f>IF(AC7,AB7&lt;AC7,AB7&gt;AC7)</f>
        <v>1</v>
      </c>
      <c r="AE7" s="27"/>
      <c r="AF7" s="27"/>
      <c r="AG7" s="41" t="b">
        <f t="shared" ref="AG7:AG25" si="8">IF(AF7,AE7&lt;AF7,AE7&gt;AF7)</f>
        <v>0</v>
      </c>
      <c r="AH7" s="28">
        <f t="shared" ref="AH7:AH25" si="9">(AF7-AE7)/5</f>
        <v>0</v>
      </c>
      <c r="AI7" s="27"/>
      <c r="AJ7" s="27"/>
      <c r="AK7" s="41" t="b">
        <f t="shared" ref="AK7:AK25" si="10">IF(AJ7,AI7&lt;AJ7,AI7&gt;AJ7)</f>
        <v>0</v>
      </c>
      <c r="AL7" s="28">
        <f t="shared" ref="AL7:AL25" si="11">(AJ7-AI7)/5</f>
        <v>0</v>
      </c>
      <c r="AM7" s="27"/>
      <c r="AN7" s="27"/>
      <c r="AO7" s="41" t="b">
        <f t="shared" ref="AO7:AO25" si="12">IF(AN7,AM7&lt;AN7,AM7&gt;AN7)</f>
        <v>0</v>
      </c>
      <c r="AP7" s="28">
        <f t="shared" ref="AP7:AP25" si="13">(AN7-AM7)/5</f>
        <v>0</v>
      </c>
      <c r="AQ7" s="27"/>
      <c r="AR7" s="36"/>
      <c r="AS7" s="45" t="b">
        <f t="shared" si="0"/>
        <v>0</v>
      </c>
      <c r="AT7" s="28">
        <f t="shared" ref="AT7:AT25" si="14">(AR7-AQ7)/5</f>
        <v>0</v>
      </c>
      <c r="AU7" s="27"/>
      <c r="AV7" s="27"/>
      <c r="AW7" s="41" t="b">
        <f t="shared" ref="AW7:AW25" si="15">IF(AV7,AU7&lt;AV7,AU7&gt;AV7)</f>
        <v>0</v>
      </c>
      <c r="AX7" s="28">
        <f t="shared" ref="AX7:AX25" si="16">(AV7-AU7)/5</f>
        <v>0</v>
      </c>
      <c r="AY7" s="27"/>
      <c r="AZ7" s="27"/>
      <c r="BA7" s="41" t="b">
        <f t="shared" ref="BA7:BA26" si="17">IF(AZ7,AY7&lt;AZ7,AY7&gt;AZ7)</f>
        <v>0</v>
      </c>
      <c r="BB7" s="28">
        <f t="shared" ref="BB7:BB25" si="18">(AZ7-AY7)/5</f>
        <v>0</v>
      </c>
    </row>
    <row r="8" spans="1:54" x14ac:dyDescent="0.2">
      <c r="A8">
        <v>1</v>
      </c>
      <c r="B8" s="40"/>
      <c r="C8" s="43" t="s">
        <v>41</v>
      </c>
      <c r="D8" s="24" t="s">
        <v>16</v>
      </c>
      <c r="E8" s="25">
        <v>39</v>
      </c>
      <c r="F8" s="25" t="s">
        <v>5</v>
      </c>
      <c r="G8" s="25" t="s">
        <v>8</v>
      </c>
      <c r="H8" s="26">
        <v>0</v>
      </c>
      <c r="I8" s="27">
        <v>0</v>
      </c>
      <c r="J8" s="27">
        <v>1</v>
      </c>
      <c r="K8" s="41" t="b">
        <f>IF(J8,I8&lt;J8,I8&gt;J8)</f>
        <v>1</v>
      </c>
      <c r="L8" s="28">
        <f t="shared" si="1"/>
        <v>1</v>
      </c>
      <c r="M8" s="38"/>
      <c r="N8" s="38"/>
      <c r="O8" s="41"/>
      <c r="P8" s="28"/>
      <c r="Q8" s="27">
        <v>0</v>
      </c>
      <c r="R8" s="27">
        <v>1</v>
      </c>
      <c r="S8" s="41" t="b">
        <f t="shared" si="4"/>
        <v>1</v>
      </c>
      <c r="T8" s="28">
        <f t="shared" si="5"/>
        <v>1</v>
      </c>
      <c r="U8" s="27">
        <v>1</v>
      </c>
      <c r="V8" s="27">
        <v>1</v>
      </c>
      <c r="W8" s="41" t="b">
        <f t="shared" si="6"/>
        <v>0</v>
      </c>
      <c r="X8" s="28">
        <f t="shared" si="7"/>
        <v>0</v>
      </c>
      <c r="Y8" s="40">
        <v>2</v>
      </c>
      <c r="Z8" s="40">
        <v>2</v>
      </c>
      <c r="AA8" s="43" t="b">
        <f t="shared" ref="AA8:AA25" si="19">IF(Z8,Y8&lt;Z8,Y8&gt;Z8)</f>
        <v>0</v>
      </c>
      <c r="AB8" s="40">
        <v>2</v>
      </c>
      <c r="AC8" s="40">
        <v>3</v>
      </c>
      <c r="AD8" s="43" t="b">
        <f t="shared" ref="AD8:AD25" si="20">IF(AC8,AB8&lt;AC8,AB8&gt;AC8)</f>
        <v>1</v>
      </c>
      <c r="AE8" s="27"/>
      <c r="AF8" s="27"/>
      <c r="AG8" s="41" t="b">
        <f t="shared" si="8"/>
        <v>0</v>
      </c>
      <c r="AH8" s="28">
        <f t="shared" si="9"/>
        <v>0</v>
      </c>
      <c r="AI8" s="27"/>
      <c r="AJ8" s="27"/>
      <c r="AK8" s="41" t="b">
        <f t="shared" si="10"/>
        <v>0</v>
      </c>
      <c r="AL8" s="28">
        <f t="shared" si="11"/>
        <v>0</v>
      </c>
      <c r="AM8" s="27"/>
      <c r="AN8" s="27"/>
      <c r="AO8" s="41" t="b">
        <f t="shared" si="12"/>
        <v>0</v>
      </c>
      <c r="AP8" s="28">
        <f t="shared" si="13"/>
        <v>0</v>
      </c>
      <c r="AQ8" s="27"/>
      <c r="AR8" s="36"/>
      <c r="AS8" s="45" t="b">
        <f t="shared" si="0"/>
        <v>0</v>
      </c>
      <c r="AT8" s="28">
        <f t="shared" si="14"/>
        <v>0</v>
      </c>
      <c r="AU8" s="27"/>
      <c r="AV8" s="27"/>
      <c r="AW8" s="41" t="b">
        <f t="shared" si="15"/>
        <v>0</v>
      </c>
      <c r="AX8" s="28">
        <f t="shared" si="16"/>
        <v>0</v>
      </c>
      <c r="AY8" s="27"/>
      <c r="AZ8" s="27"/>
      <c r="BA8" s="41" t="b">
        <f t="shared" si="17"/>
        <v>0</v>
      </c>
      <c r="BB8" s="28">
        <f t="shared" si="18"/>
        <v>0</v>
      </c>
    </row>
    <row r="9" spans="1:54" x14ac:dyDescent="0.2">
      <c r="A9">
        <v>1</v>
      </c>
      <c r="B9" s="40"/>
      <c r="C9" s="43" t="s">
        <v>42</v>
      </c>
      <c r="D9" s="24" t="s">
        <v>17</v>
      </c>
      <c r="E9" s="25">
        <v>24</v>
      </c>
      <c r="F9" s="25" t="s">
        <v>23</v>
      </c>
      <c r="G9" s="25" t="s">
        <v>6</v>
      </c>
      <c r="H9" s="26">
        <v>2</v>
      </c>
      <c r="I9" s="27">
        <v>0</v>
      </c>
      <c r="J9" s="27">
        <v>1</v>
      </c>
      <c r="K9" s="41" t="b">
        <f t="shared" ref="K9:K25" si="21">IF(J9,I9&lt;J9,I9&gt;J9)</f>
        <v>1</v>
      </c>
      <c r="L9" s="28">
        <f t="shared" si="1"/>
        <v>1</v>
      </c>
      <c r="M9" s="27">
        <v>0</v>
      </c>
      <c r="N9" s="27">
        <v>0</v>
      </c>
      <c r="O9" s="41" t="b">
        <f t="shared" si="2"/>
        <v>0</v>
      </c>
      <c r="P9" s="28">
        <f t="shared" si="3"/>
        <v>0</v>
      </c>
      <c r="Q9" s="27">
        <v>1</v>
      </c>
      <c r="R9" s="27">
        <v>1</v>
      </c>
      <c r="S9" s="41" t="b">
        <f t="shared" si="4"/>
        <v>0</v>
      </c>
      <c r="T9" s="28">
        <f t="shared" si="5"/>
        <v>0</v>
      </c>
      <c r="U9" s="27">
        <v>0</v>
      </c>
      <c r="V9" s="27">
        <v>0</v>
      </c>
      <c r="W9" s="41" t="b">
        <f t="shared" si="6"/>
        <v>0</v>
      </c>
      <c r="X9" s="28">
        <f t="shared" si="7"/>
        <v>0</v>
      </c>
      <c r="Y9" s="40">
        <v>2</v>
      </c>
      <c r="Z9" s="40">
        <v>3</v>
      </c>
      <c r="AA9" s="43" t="b">
        <f t="shared" si="19"/>
        <v>1</v>
      </c>
      <c r="AB9" s="40">
        <v>1</v>
      </c>
      <c r="AC9" s="40">
        <v>2</v>
      </c>
      <c r="AD9" s="43" t="b">
        <f t="shared" si="20"/>
        <v>1</v>
      </c>
      <c r="AE9" s="27"/>
      <c r="AF9" s="27"/>
      <c r="AG9" s="41" t="b">
        <f t="shared" si="8"/>
        <v>0</v>
      </c>
      <c r="AH9" s="28">
        <f t="shared" si="9"/>
        <v>0</v>
      </c>
      <c r="AI9" s="27"/>
      <c r="AJ9" s="27"/>
      <c r="AK9" s="41" t="b">
        <f t="shared" si="10"/>
        <v>0</v>
      </c>
      <c r="AL9" s="28">
        <f t="shared" si="11"/>
        <v>0</v>
      </c>
      <c r="AM9" s="27"/>
      <c r="AN9" s="27"/>
      <c r="AO9" s="41" t="b">
        <f t="shared" si="12"/>
        <v>0</v>
      </c>
      <c r="AP9" s="28">
        <f t="shared" si="13"/>
        <v>0</v>
      </c>
      <c r="AQ9" s="27"/>
      <c r="AR9" s="36"/>
      <c r="AS9" s="45" t="b">
        <f t="shared" si="0"/>
        <v>0</v>
      </c>
      <c r="AT9" s="28">
        <f t="shared" si="14"/>
        <v>0</v>
      </c>
      <c r="AU9" s="27"/>
      <c r="AV9" s="27"/>
      <c r="AW9" s="41" t="b">
        <f t="shared" si="15"/>
        <v>0</v>
      </c>
      <c r="AX9" s="28">
        <f t="shared" si="16"/>
        <v>0</v>
      </c>
      <c r="AY9" s="27"/>
      <c r="AZ9" s="27"/>
      <c r="BA9" s="41" t="b">
        <f t="shared" si="17"/>
        <v>0</v>
      </c>
      <c r="BB9" s="28">
        <f t="shared" si="18"/>
        <v>0</v>
      </c>
    </row>
    <row r="10" spans="1:54" x14ac:dyDescent="0.2">
      <c r="A10">
        <v>1</v>
      </c>
      <c r="B10" s="40"/>
      <c r="C10" s="43" t="s">
        <v>43</v>
      </c>
      <c r="D10" s="24" t="s">
        <v>16</v>
      </c>
      <c r="E10" s="25">
        <v>54</v>
      </c>
      <c r="F10" s="25" t="s">
        <v>24</v>
      </c>
      <c r="G10" s="25" t="s">
        <v>6</v>
      </c>
      <c r="H10" s="26">
        <v>5</v>
      </c>
      <c r="I10" s="27">
        <v>0</v>
      </c>
      <c r="J10" s="27">
        <v>0</v>
      </c>
      <c r="K10" s="41" t="b">
        <f t="shared" si="21"/>
        <v>0</v>
      </c>
      <c r="L10" s="28">
        <f t="shared" si="1"/>
        <v>0</v>
      </c>
      <c r="M10" s="27">
        <v>0</v>
      </c>
      <c r="N10" s="27">
        <v>1</v>
      </c>
      <c r="O10" s="41" t="b">
        <f t="shared" si="2"/>
        <v>1</v>
      </c>
      <c r="P10" s="28">
        <f t="shared" si="3"/>
        <v>1</v>
      </c>
      <c r="Q10" s="27">
        <v>0</v>
      </c>
      <c r="R10" s="27">
        <v>1</v>
      </c>
      <c r="S10" s="41" t="b">
        <f t="shared" si="4"/>
        <v>1</v>
      </c>
      <c r="T10" s="28">
        <f t="shared" si="5"/>
        <v>1</v>
      </c>
      <c r="U10" s="27">
        <v>0</v>
      </c>
      <c r="V10" s="27">
        <v>1</v>
      </c>
      <c r="W10" s="41" t="b">
        <f t="shared" si="6"/>
        <v>1</v>
      </c>
      <c r="X10" s="28">
        <f t="shared" si="7"/>
        <v>0.2</v>
      </c>
      <c r="Y10" s="40"/>
      <c r="Z10" s="40"/>
      <c r="AA10" s="43" t="b">
        <f t="shared" si="19"/>
        <v>0</v>
      </c>
      <c r="AB10" s="40"/>
      <c r="AC10" s="40"/>
      <c r="AD10" s="43" t="b">
        <f t="shared" si="20"/>
        <v>0</v>
      </c>
      <c r="AE10" s="27"/>
      <c r="AF10" s="27"/>
      <c r="AG10" s="41" t="b">
        <f t="shared" si="8"/>
        <v>0</v>
      </c>
      <c r="AH10" s="28">
        <f t="shared" si="9"/>
        <v>0</v>
      </c>
      <c r="AI10" s="27"/>
      <c r="AJ10" s="27"/>
      <c r="AK10" s="41" t="b">
        <f t="shared" si="10"/>
        <v>0</v>
      </c>
      <c r="AL10" s="28">
        <f t="shared" si="11"/>
        <v>0</v>
      </c>
      <c r="AM10" s="27"/>
      <c r="AN10" s="27"/>
      <c r="AO10" s="41" t="b">
        <f t="shared" si="12"/>
        <v>0</v>
      </c>
      <c r="AP10" s="28">
        <f t="shared" si="13"/>
        <v>0</v>
      </c>
      <c r="AQ10" s="27"/>
      <c r="AR10" s="36"/>
      <c r="AS10" s="45" t="b">
        <f t="shared" si="0"/>
        <v>0</v>
      </c>
      <c r="AT10" s="28">
        <f t="shared" si="14"/>
        <v>0</v>
      </c>
      <c r="AU10" s="27"/>
      <c r="AV10" s="27"/>
      <c r="AW10" s="41" t="b">
        <f t="shared" si="15"/>
        <v>0</v>
      </c>
      <c r="AX10" s="28">
        <f t="shared" si="16"/>
        <v>0</v>
      </c>
      <c r="AY10" s="27"/>
      <c r="AZ10" s="27"/>
      <c r="BA10" s="41" t="b">
        <f t="shared" si="17"/>
        <v>0</v>
      </c>
      <c r="BB10" s="28">
        <f t="shared" si="18"/>
        <v>0</v>
      </c>
    </row>
    <row r="11" spans="1:54" x14ac:dyDescent="0.2">
      <c r="A11">
        <v>1</v>
      </c>
      <c r="B11" s="40"/>
      <c r="C11" s="43" t="s">
        <v>44</v>
      </c>
      <c r="D11" s="24" t="s">
        <v>16</v>
      </c>
      <c r="E11" s="25">
        <v>34</v>
      </c>
      <c r="F11" s="25" t="s">
        <v>5</v>
      </c>
      <c r="G11" s="25" t="s">
        <v>7</v>
      </c>
      <c r="H11" s="26">
        <v>0</v>
      </c>
      <c r="I11" s="27">
        <v>0</v>
      </c>
      <c r="J11" s="27">
        <v>0</v>
      </c>
      <c r="K11" s="41" t="b">
        <f t="shared" si="21"/>
        <v>0</v>
      </c>
      <c r="L11" s="28">
        <f t="shared" si="1"/>
        <v>0</v>
      </c>
      <c r="M11" s="38"/>
      <c r="N11" s="38"/>
      <c r="O11" s="41"/>
      <c r="P11" s="28"/>
      <c r="Q11" s="27">
        <v>0</v>
      </c>
      <c r="R11" s="27">
        <v>0</v>
      </c>
      <c r="S11" s="41" t="b">
        <f t="shared" si="4"/>
        <v>0</v>
      </c>
      <c r="T11" s="28">
        <f t="shared" si="5"/>
        <v>0</v>
      </c>
      <c r="U11" s="27">
        <v>0</v>
      </c>
      <c r="V11" s="27">
        <v>0</v>
      </c>
      <c r="W11" s="41" t="b">
        <f t="shared" si="6"/>
        <v>0</v>
      </c>
      <c r="X11" s="28">
        <f t="shared" si="7"/>
        <v>0</v>
      </c>
      <c r="Y11" s="40"/>
      <c r="Z11" s="40"/>
      <c r="AA11" s="43" t="b">
        <f t="shared" si="19"/>
        <v>0</v>
      </c>
      <c r="AB11" s="40"/>
      <c r="AC11" s="40"/>
      <c r="AD11" s="43" t="b">
        <f t="shared" si="20"/>
        <v>0</v>
      </c>
      <c r="AE11" s="27"/>
      <c r="AF11" s="27"/>
      <c r="AG11" s="41" t="b">
        <f t="shared" si="8"/>
        <v>0</v>
      </c>
      <c r="AH11" s="28">
        <f t="shared" si="9"/>
        <v>0</v>
      </c>
      <c r="AI11" s="27"/>
      <c r="AJ11" s="27"/>
      <c r="AK11" s="41" t="b">
        <f t="shared" si="10"/>
        <v>0</v>
      </c>
      <c r="AL11" s="28">
        <f t="shared" si="11"/>
        <v>0</v>
      </c>
      <c r="AM11" s="27"/>
      <c r="AN11" s="27"/>
      <c r="AO11" s="41" t="b">
        <f t="shared" si="12"/>
        <v>0</v>
      </c>
      <c r="AP11" s="28">
        <f t="shared" si="13"/>
        <v>0</v>
      </c>
      <c r="AQ11" s="27"/>
      <c r="AR11" s="36"/>
      <c r="AS11" s="45" t="b">
        <f t="shared" si="0"/>
        <v>0</v>
      </c>
      <c r="AT11" s="28">
        <f t="shared" si="14"/>
        <v>0</v>
      </c>
      <c r="AU11" s="27"/>
      <c r="AV11" s="27"/>
      <c r="AW11" s="41" t="b">
        <f t="shared" si="15"/>
        <v>0</v>
      </c>
      <c r="AX11" s="28">
        <f t="shared" si="16"/>
        <v>0</v>
      </c>
      <c r="AY11" s="27"/>
      <c r="AZ11" s="27"/>
      <c r="BA11" s="41" t="b">
        <f t="shared" si="17"/>
        <v>0</v>
      </c>
      <c r="BB11" s="28">
        <f t="shared" si="18"/>
        <v>0</v>
      </c>
    </row>
    <row r="12" spans="1:54" x14ac:dyDescent="0.2">
      <c r="A12">
        <v>1</v>
      </c>
      <c r="B12" s="40"/>
      <c r="C12" s="43" t="s">
        <v>45</v>
      </c>
      <c r="D12" s="24" t="s">
        <v>16</v>
      </c>
      <c r="E12" s="25">
        <v>57</v>
      </c>
      <c r="F12" s="25" t="s">
        <v>5</v>
      </c>
      <c r="G12" s="25" t="s">
        <v>7</v>
      </c>
      <c r="H12" s="26">
        <v>2</v>
      </c>
      <c r="I12" s="27">
        <v>0</v>
      </c>
      <c r="J12" s="27">
        <v>1</v>
      </c>
      <c r="K12" s="41" t="b">
        <f t="shared" si="21"/>
        <v>1</v>
      </c>
      <c r="L12" s="28">
        <f t="shared" si="1"/>
        <v>1</v>
      </c>
      <c r="M12" s="27">
        <v>1</v>
      </c>
      <c r="N12" s="27">
        <v>1</v>
      </c>
      <c r="O12" s="41" t="b">
        <f t="shared" si="2"/>
        <v>0</v>
      </c>
      <c r="P12" s="28">
        <f t="shared" si="3"/>
        <v>0</v>
      </c>
      <c r="Q12" s="27">
        <v>0</v>
      </c>
      <c r="R12" s="27">
        <v>1</v>
      </c>
      <c r="S12" s="41" t="b">
        <f t="shared" si="4"/>
        <v>1</v>
      </c>
      <c r="T12" s="28">
        <f t="shared" si="5"/>
        <v>1</v>
      </c>
      <c r="U12" s="27">
        <v>1</v>
      </c>
      <c r="V12" s="27">
        <v>1</v>
      </c>
      <c r="W12" s="41" t="b">
        <f t="shared" si="6"/>
        <v>0</v>
      </c>
      <c r="X12" s="28">
        <f t="shared" si="7"/>
        <v>0</v>
      </c>
      <c r="Y12" s="40"/>
      <c r="Z12" s="40"/>
      <c r="AA12" s="43" t="b">
        <f t="shared" si="19"/>
        <v>0</v>
      </c>
      <c r="AB12" s="40"/>
      <c r="AC12" s="40"/>
      <c r="AD12" s="43" t="b">
        <f t="shared" si="20"/>
        <v>0</v>
      </c>
      <c r="AE12" s="27"/>
      <c r="AF12" s="27"/>
      <c r="AG12" s="41" t="b">
        <f t="shared" si="8"/>
        <v>0</v>
      </c>
      <c r="AH12" s="28">
        <f t="shared" si="9"/>
        <v>0</v>
      </c>
      <c r="AI12" s="27"/>
      <c r="AJ12" s="27"/>
      <c r="AK12" s="41" t="b">
        <f t="shared" si="10"/>
        <v>0</v>
      </c>
      <c r="AL12" s="28">
        <f t="shared" si="11"/>
        <v>0</v>
      </c>
      <c r="AM12" s="27"/>
      <c r="AN12" s="27"/>
      <c r="AO12" s="41" t="b">
        <f t="shared" si="12"/>
        <v>0</v>
      </c>
      <c r="AP12" s="28">
        <f t="shared" si="13"/>
        <v>0</v>
      </c>
      <c r="AQ12" s="27"/>
      <c r="AR12" s="36"/>
      <c r="AS12" s="45" t="b">
        <f t="shared" si="0"/>
        <v>0</v>
      </c>
      <c r="AT12" s="28">
        <f t="shared" si="14"/>
        <v>0</v>
      </c>
      <c r="AU12" s="27"/>
      <c r="AV12" s="27"/>
      <c r="AW12" s="41" t="b">
        <f t="shared" si="15"/>
        <v>0</v>
      </c>
      <c r="AX12" s="28">
        <f t="shared" si="16"/>
        <v>0</v>
      </c>
      <c r="AY12" s="27"/>
      <c r="AZ12" s="27"/>
      <c r="BA12" s="41" t="b">
        <f t="shared" si="17"/>
        <v>0</v>
      </c>
      <c r="BB12" s="28">
        <f t="shared" si="18"/>
        <v>0</v>
      </c>
    </row>
    <row r="13" spans="1:54" x14ac:dyDescent="0.2">
      <c r="A13">
        <v>1</v>
      </c>
      <c r="B13" s="40"/>
      <c r="C13" s="43" t="s">
        <v>46</v>
      </c>
      <c r="D13" s="24" t="s">
        <v>17</v>
      </c>
      <c r="E13" s="25">
        <v>22</v>
      </c>
      <c r="F13" s="25" t="s">
        <v>23</v>
      </c>
      <c r="G13" s="25" t="s">
        <v>8</v>
      </c>
      <c r="H13" s="26">
        <v>1</v>
      </c>
      <c r="I13" s="27">
        <v>0</v>
      </c>
      <c r="J13" s="27">
        <v>1</v>
      </c>
      <c r="K13" s="41" t="b">
        <f t="shared" si="21"/>
        <v>1</v>
      </c>
      <c r="L13" s="28">
        <f t="shared" si="1"/>
        <v>1</v>
      </c>
      <c r="M13" s="27">
        <v>0</v>
      </c>
      <c r="N13" s="27">
        <v>0</v>
      </c>
      <c r="O13" s="41" t="b">
        <f t="shared" si="2"/>
        <v>0</v>
      </c>
      <c r="P13" s="28">
        <f t="shared" si="3"/>
        <v>0</v>
      </c>
      <c r="Q13" s="27">
        <v>0</v>
      </c>
      <c r="R13" s="27">
        <v>0</v>
      </c>
      <c r="S13" s="41" t="b">
        <f t="shared" si="4"/>
        <v>0</v>
      </c>
      <c r="T13" s="28">
        <f t="shared" si="5"/>
        <v>0</v>
      </c>
      <c r="U13" s="27">
        <v>0</v>
      </c>
      <c r="V13" s="27">
        <v>0</v>
      </c>
      <c r="W13" s="41" t="b">
        <f t="shared" si="6"/>
        <v>0</v>
      </c>
      <c r="X13" s="28">
        <f t="shared" si="7"/>
        <v>0</v>
      </c>
      <c r="Y13" s="40"/>
      <c r="Z13" s="40"/>
      <c r="AA13" s="43" t="b">
        <f t="shared" si="19"/>
        <v>0</v>
      </c>
      <c r="AB13" s="40"/>
      <c r="AC13" s="40"/>
      <c r="AD13" s="43" t="b">
        <f t="shared" si="20"/>
        <v>0</v>
      </c>
      <c r="AE13" s="27"/>
      <c r="AF13" s="27"/>
      <c r="AG13" s="41" t="b">
        <f t="shared" si="8"/>
        <v>0</v>
      </c>
      <c r="AH13" s="28">
        <f t="shared" si="9"/>
        <v>0</v>
      </c>
      <c r="AI13" s="27"/>
      <c r="AJ13" s="27"/>
      <c r="AK13" s="41" t="b">
        <f t="shared" si="10"/>
        <v>0</v>
      </c>
      <c r="AL13" s="28">
        <f t="shared" si="11"/>
        <v>0</v>
      </c>
      <c r="AM13" s="27"/>
      <c r="AN13" s="27"/>
      <c r="AO13" s="41" t="b">
        <f t="shared" si="12"/>
        <v>0</v>
      </c>
      <c r="AP13" s="28">
        <f t="shared" si="13"/>
        <v>0</v>
      </c>
      <c r="AQ13" s="27"/>
      <c r="AR13" s="36"/>
      <c r="AS13" s="45" t="b">
        <f t="shared" si="0"/>
        <v>0</v>
      </c>
      <c r="AT13" s="28">
        <f t="shared" si="14"/>
        <v>0</v>
      </c>
      <c r="AU13" s="27"/>
      <c r="AV13" s="27"/>
      <c r="AW13" s="41" t="b">
        <f t="shared" si="15"/>
        <v>0</v>
      </c>
      <c r="AX13" s="28">
        <f t="shared" si="16"/>
        <v>0</v>
      </c>
      <c r="AY13" s="27"/>
      <c r="AZ13" s="27"/>
      <c r="BA13" s="41" t="b">
        <f t="shared" si="17"/>
        <v>0</v>
      </c>
      <c r="BB13" s="28">
        <f t="shared" si="18"/>
        <v>0</v>
      </c>
    </row>
    <row r="14" spans="1:54" x14ac:dyDescent="0.2">
      <c r="A14">
        <v>1</v>
      </c>
      <c r="B14" s="40"/>
      <c r="C14" s="43" t="s">
        <v>47</v>
      </c>
      <c r="D14" s="24" t="s">
        <v>17</v>
      </c>
      <c r="E14" s="25">
        <v>44</v>
      </c>
      <c r="F14" s="25" t="s">
        <v>24</v>
      </c>
      <c r="G14" s="25" t="s">
        <v>7</v>
      </c>
      <c r="H14" s="26">
        <v>3</v>
      </c>
      <c r="I14" s="27">
        <v>0</v>
      </c>
      <c r="J14" s="27">
        <v>0</v>
      </c>
      <c r="K14" s="41" t="b">
        <f t="shared" si="21"/>
        <v>0</v>
      </c>
      <c r="L14" s="28">
        <f t="shared" si="1"/>
        <v>0</v>
      </c>
      <c r="M14" s="27">
        <v>0</v>
      </c>
      <c r="N14" s="27">
        <v>1</v>
      </c>
      <c r="O14" s="41" t="b">
        <f t="shared" si="2"/>
        <v>1</v>
      </c>
      <c r="P14" s="28">
        <f t="shared" si="3"/>
        <v>1</v>
      </c>
      <c r="Q14" s="27">
        <v>1</v>
      </c>
      <c r="R14" s="27">
        <v>1</v>
      </c>
      <c r="S14" s="41" t="b">
        <f t="shared" si="4"/>
        <v>0</v>
      </c>
      <c r="T14" s="28">
        <f t="shared" si="5"/>
        <v>0</v>
      </c>
      <c r="U14" s="27">
        <v>0</v>
      </c>
      <c r="V14" s="27">
        <v>0</v>
      </c>
      <c r="W14" s="41" t="b">
        <f t="shared" si="6"/>
        <v>0</v>
      </c>
      <c r="X14" s="28">
        <f t="shared" si="7"/>
        <v>0</v>
      </c>
      <c r="Y14" s="40"/>
      <c r="Z14" s="40"/>
      <c r="AA14" s="43" t="b">
        <f t="shared" si="19"/>
        <v>0</v>
      </c>
      <c r="AB14" s="40"/>
      <c r="AC14" s="40"/>
      <c r="AD14" s="43" t="b">
        <f t="shared" si="20"/>
        <v>0</v>
      </c>
      <c r="AE14" s="27"/>
      <c r="AF14" s="27"/>
      <c r="AG14" s="41" t="b">
        <f t="shared" si="8"/>
        <v>0</v>
      </c>
      <c r="AH14" s="28">
        <f t="shared" si="9"/>
        <v>0</v>
      </c>
      <c r="AI14" s="27"/>
      <c r="AJ14" s="27"/>
      <c r="AK14" s="41" t="b">
        <f t="shared" si="10"/>
        <v>0</v>
      </c>
      <c r="AL14" s="28">
        <f t="shared" si="11"/>
        <v>0</v>
      </c>
      <c r="AM14" s="27"/>
      <c r="AN14" s="27"/>
      <c r="AO14" s="41" t="b">
        <f t="shared" si="12"/>
        <v>0</v>
      </c>
      <c r="AP14" s="28">
        <f t="shared" si="13"/>
        <v>0</v>
      </c>
      <c r="AQ14" s="27"/>
      <c r="AR14" s="36"/>
      <c r="AS14" s="45" t="b">
        <f t="shared" si="0"/>
        <v>0</v>
      </c>
      <c r="AT14" s="28">
        <f t="shared" si="14"/>
        <v>0</v>
      </c>
      <c r="AU14" s="27"/>
      <c r="AV14" s="27"/>
      <c r="AW14" s="41" t="b">
        <f t="shared" si="15"/>
        <v>0</v>
      </c>
      <c r="AX14" s="28">
        <f t="shared" si="16"/>
        <v>0</v>
      </c>
      <c r="AY14" s="27"/>
      <c r="AZ14" s="27"/>
      <c r="BA14" s="41" t="b">
        <f t="shared" si="17"/>
        <v>0</v>
      </c>
      <c r="BB14" s="28">
        <f t="shared" si="18"/>
        <v>0</v>
      </c>
    </row>
    <row r="15" spans="1:54" x14ac:dyDescent="0.2">
      <c r="A15">
        <v>1</v>
      </c>
      <c r="B15" s="40"/>
      <c r="C15" s="43" t="s">
        <v>48</v>
      </c>
      <c r="D15" s="24" t="s">
        <v>16</v>
      </c>
      <c r="E15" s="25">
        <v>36</v>
      </c>
      <c r="F15" s="25" t="s">
        <v>5</v>
      </c>
      <c r="G15" s="25" t="s">
        <v>8</v>
      </c>
      <c r="H15" s="26">
        <v>0</v>
      </c>
      <c r="I15" s="27">
        <v>0</v>
      </c>
      <c r="J15" s="27">
        <v>1</v>
      </c>
      <c r="K15" s="41" t="b">
        <f t="shared" si="21"/>
        <v>1</v>
      </c>
      <c r="L15" s="28">
        <f t="shared" si="1"/>
        <v>1</v>
      </c>
      <c r="M15" s="38"/>
      <c r="N15" s="38"/>
      <c r="O15" s="41"/>
      <c r="P15" s="28"/>
      <c r="Q15" s="27">
        <v>1</v>
      </c>
      <c r="R15" s="27">
        <v>1</v>
      </c>
      <c r="S15" s="41" t="b">
        <f t="shared" si="4"/>
        <v>0</v>
      </c>
      <c r="T15" s="28">
        <f t="shared" si="5"/>
        <v>0</v>
      </c>
      <c r="U15" s="27">
        <v>1</v>
      </c>
      <c r="V15" s="27">
        <v>1</v>
      </c>
      <c r="W15" s="41" t="b">
        <f t="shared" si="6"/>
        <v>0</v>
      </c>
      <c r="X15" s="28">
        <f t="shared" si="7"/>
        <v>0</v>
      </c>
      <c r="Y15" s="40"/>
      <c r="Z15" s="40"/>
      <c r="AA15" s="43" t="b">
        <f t="shared" si="19"/>
        <v>0</v>
      </c>
      <c r="AB15" s="40"/>
      <c r="AC15" s="40"/>
      <c r="AD15" s="43" t="b">
        <f t="shared" si="20"/>
        <v>0</v>
      </c>
      <c r="AE15" s="27"/>
      <c r="AF15" s="27"/>
      <c r="AG15" s="41" t="b">
        <f t="shared" si="8"/>
        <v>0</v>
      </c>
      <c r="AH15" s="28">
        <f t="shared" si="9"/>
        <v>0</v>
      </c>
      <c r="AI15" s="27"/>
      <c r="AJ15" s="27"/>
      <c r="AK15" s="41" t="b">
        <f t="shared" si="10"/>
        <v>0</v>
      </c>
      <c r="AL15" s="28">
        <f t="shared" si="11"/>
        <v>0</v>
      </c>
      <c r="AM15" s="27"/>
      <c r="AN15" s="27"/>
      <c r="AO15" s="41" t="b">
        <f t="shared" si="12"/>
        <v>0</v>
      </c>
      <c r="AP15" s="28">
        <f t="shared" si="13"/>
        <v>0</v>
      </c>
      <c r="AQ15" s="27"/>
      <c r="AR15" s="36"/>
      <c r="AS15" s="45" t="b">
        <f t="shared" si="0"/>
        <v>0</v>
      </c>
      <c r="AT15" s="28">
        <f t="shared" si="14"/>
        <v>0</v>
      </c>
      <c r="AU15" s="27"/>
      <c r="AV15" s="27"/>
      <c r="AW15" s="41" t="b">
        <f t="shared" si="15"/>
        <v>0</v>
      </c>
      <c r="AX15" s="28">
        <f t="shared" si="16"/>
        <v>0</v>
      </c>
      <c r="AY15" s="27"/>
      <c r="AZ15" s="27"/>
      <c r="BA15" s="41" t="b">
        <f t="shared" si="17"/>
        <v>0</v>
      </c>
      <c r="BB15" s="28">
        <f t="shared" si="18"/>
        <v>0</v>
      </c>
    </row>
    <row r="16" spans="1:54" x14ac:dyDescent="0.2">
      <c r="A16">
        <v>1</v>
      </c>
      <c r="B16" s="40"/>
      <c r="C16" s="43" t="s">
        <v>49</v>
      </c>
      <c r="D16" s="24" t="s">
        <v>17</v>
      </c>
      <c r="E16" s="25">
        <v>21</v>
      </c>
      <c r="F16" s="25" t="s">
        <v>23</v>
      </c>
      <c r="G16" s="25" t="s">
        <v>6</v>
      </c>
      <c r="H16" s="26">
        <v>2</v>
      </c>
      <c r="I16" s="27">
        <v>1</v>
      </c>
      <c r="J16" s="27">
        <v>1</v>
      </c>
      <c r="K16" s="41" t="b">
        <f t="shared" si="21"/>
        <v>0</v>
      </c>
      <c r="L16" s="28">
        <f t="shared" si="1"/>
        <v>0</v>
      </c>
      <c r="M16" s="27">
        <v>0</v>
      </c>
      <c r="N16" s="27">
        <v>0</v>
      </c>
      <c r="O16" s="41" t="b">
        <f t="shared" si="2"/>
        <v>0</v>
      </c>
      <c r="P16" s="28">
        <f t="shared" si="3"/>
        <v>0</v>
      </c>
      <c r="Q16" s="27">
        <v>0</v>
      </c>
      <c r="R16" s="27">
        <v>0</v>
      </c>
      <c r="S16" s="41" t="b">
        <f t="shared" si="4"/>
        <v>0</v>
      </c>
      <c r="T16" s="28">
        <f t="shared" si="5"/>
        <v>0</v>
      </c>
      <c r="U16" s="27">
        <v>0</v>
      </c>
      <c r="V16" s="27">
        <v>0</v>
      </c>
      <c r="W16" s="41" t="b">
        <f t="shared" si="6"/>
        <v>0</v>
      </c>
      <c r="X16" s="28">
        <f t="shared" si="7"/>
        <v>0</v>
      </c>
      <c r="Y16" s="40"/>
      <c r="Z16" s="40"/>
      <c r="AA16" s="43" t="b">
        <f t="shared" si="19"/>
        <v>0</v>
      </c>
      <c r="AB16" s="40"/>
      <c r="AC16" s="40"/>
      <c r="AD16" s="43" t="b">
        <f t="shared" si="20"/>
        <v>0</v>
      </c>
      <c r="AE16" s="27"/>
      <c r="AF16" s="27"/>
      <c r="AG16" s="41" t="b">
        <f t="shared" si="8"/>
        <v>0</v>
      </c>
      <c r="AH16" s="28">
        <f t="shared" si="9"/>
        <v>0</v>
      </c>
      <c r="AI16" s="27"/>
      <c r="AJ16" s="27"/>
      <c r="AK16" s="41" t="b">
        <f t="shared" si="10"/>
        <v>0</v>
      </c>
      <c r="AL16" s="28">
        <f t="shared" si="11"/>
        <v>0</v>
      </c>
      <c r="AM16" s="27"/>
      <c r="AN16" s="27"/>
      <c r="AO16" s="41" t="b">
        <f t="shared" si="12"/>
        <v>0</v>
      </c>
      <c r="AP16" s="28">
        <f t="shared" si="13"/>
        <v>0</v>
      </c>
      <c r="AQ16" s="27"/>
      <c r="AR16" s="36"/>
      <c r="AS16" s="45" t="b">
        <f t="shared" si="0"/>
        <v>0</v>
      </c>
      <c r="AT16" s="28">
        <f t="shared" si="14"/>
        <v>0</v>
      </c>
      <c r="AU16" s="27"/>
      <c r="AV16" s="27"/>
      <c r="AW16" s="41" t="b">
        <f t="shared" si="15"/>
        <v>0</v>
      </c>
      <c r="AX16" s="28">
        <f t="shared" si="16"/>
        <v>0</v>
      </c>
      <c r="AY16" s="27"/>
      <c r="AZ16" s="27"/>
      <c r="BA16" s="41" t="b">
        <f t="shared" si="17"/>
        <v>0</v>
      </c>
      <c r="BB16" s="28">
        <f t="shared" si="18"/>
        <v>0</v>
      </c>
    </row>
    <row r="17" spans="1:54" x14ac:dyDescent="0.2">
      <c r="A17">
        <v>1</v>
      </c>
      <c r="B17" s="40"/>
      <c r="C17" s="43" t="s">
        <v>50</v>
      </c>
      <c r="D17" s="24" t="s">
        <v>17</v>
      </c>
      <c r="E17" s="25">
        <v>17</v>
      </c>
      <c r="F17" s="25" t="s">
        <v>23</v>
      </c>
      <c r="G17" s="25" t="s">
        <v>6</v>
      </c>
      <c r="H17" s="26">
        <v>1</v>
      </c>
      <c r="I17" s="27">
        <v>0</v>
      </c>
      <c r="J17" s="27">
        <v>0</v>
      </c>
      <c r="K17" s="41" t="b">
        <f t="shared" si="21"/>
        <v>0</v>
      </c>
      <c r="L17" s="28">
        <f t="shared" si="1"/>
        <v>0</v>
      </c>
      <c r="M17" s="27">
        <v>0</v>
      </c>
      <c r="N17" s="27">
        <v>0</v>
      </c>
      <c r="O17" s="41" t="b">
        <f t="shared" si="2"/>
        <v>0</v>
      </c>
      <c r="P17" s="28">
        <f t="shared" si="3"/>
        <v>0</v>
      </c>
      <c r="Q17" s="27">
        <v>0</v>
      </c>
      <c r="R17" s="27">
        <v>1</v>
      </c>
      <c r="S17" s="41" t="b">
        <f t="shared" si="4"/>
        <v>1</v>
      </c>
      <c r="T17" s="28">
        <f t="shared" si="5"/>
        <v>1</v>
      </c>
      <c r="U17" s="27">
        <v>0</v>
      </c>
      <c r="V17" s="27">
        <v>0</v>
      </c>
      <c r="W17" s="41" t="b">
        <f t="shared" si="6"/>
        <v>0</v>
      </c>
      <c r="X17" s="28">
        <f t="shared" si="7"/>
        <v>0</v>
      </c>
      <c r="Y17" s="40"/>
      <c r="Z17" s="40"/>
      <c r="AA17" s="43" t="b">
        <f t="shared" si="19"/>
        <v>0</v>
      </c>
      <c r="AB17" s="40"/>
      <c r="AC17" s="40"/>
      <c r="AD17" s="43" t="b">
        <f t="shared" si="20"/>
        <v>0</v>
      </c>
      <c r="AE17" s="27"/>
      <c r="AF17" s="27"/>
      <c r="AG17" s="41" t="b">
        <f t="shared" si="8"/>
        <v>0</v>
      </c>
      <c r="AH17" s="28">
        <f t="shared" si="9"/>
        <v>0</v>
      </c>
      <c r="AI17" s="27"/>
      <c r="AJ17" s="27"/>
      <c r="AK17" s="41" t="b">
        <f t="shared" si="10"/>
        <v>0</v>
      </c>
      <c r="AL17" s="28">
        <f t="shared" si="11"/>
        <v>0</v>
      </c>
      <c r="AM17" s="27"/>
      <c r="AN17" s="27"/>
      <c r="AO17" s="41" t="b">
        <f t="shared" si="12"/>
        <v>0</v>
      </c>
      <c r="AP17" s="28">
        <f t="shared" si="13"/>
        <v>0</v>
      </c>
      <c r="AQ17" s="27"/>
      <c r="AR17" s="36"/>
      <c r="AS17" s="45" t="b">
        <f t="shared" si="0"/>
        <v>0</v>
      </c>
      <c r="AT17" s="28">
        <f t="shared" si="14"/>
        <v>0</v>
      </c>
      <c r="AU17" s="27"/>
      <c r="AV17" s="27"/>
      <c r="AW17" s="41" t="b">
        <f t="shared" si="15"/>
        <v>0</v>
      </c>
      <c r="AX17" s="28">
        <f t="shared" si="16"/>
        <v>0</v>
      </c>
      <c r="AY17" s="27"/>
      <c r="AZ17" s="27"/>
      <c r="BA17" s="41" t="b">
        <f t="shared" si="17"/>
        <v>0</v>
      </c>
      <c r="BB17" s="28">
        <f t="shared" si="18"/>
        <v>0</v>
      </c>
    </row>
    <row r="18" spans="1:54" x14ac:dyDescent="0.2">
      <c r="A18">
        <v>1</v>
      </c>
      <c r="B18" s="40"/>
      <c r="C18" s="43" t="s">
        <v>51</v>
      </c>
      <c r="D18" s="24" t="s">
        <v>17</v>
      </c>
      <c r="E18" s="25">
        <v>28</v>
      </c>
      <c r="F18" s="25" t="s">
        <v>5</v>
      </c>
      <c r="G18" s="25" t="s">
        <v>7</v>
      </c>
      <c r="H18" s="26">
        <v>3</v>
      </c>
      <c r="I18" s="27">
        <v>0</v>
      </c>
      <c r="J18" s="27">
        <v>1</v>
      </c>
      <c r="K18" s="41" t="b">
        <f t="shared" si="21"/>
        <v>1</v>
      </c>
      <c r="L18" s="28">
        <f t="shared" si="1"/>
        <v>1</v>
      </c>
      <c r="M18" s="27">
        <v>1</v>
      </c>
      <c r="N18" s="27">
        <v>1</v>
      </c>
      <c r="O18" s="41" t="b">
        <f t="shared" si="2"/>
        <v>0</v>
      </c>
      <c r="P18" s="28">
        <f t="shared" si="3"/>
        <v>0</v>
      </c>
      <c r="Q18" s="27">
        <v>0</v>
      </c>
      <c r="R18" s="27">
        <v>1</v>
      </c>
      <c r="S18" s="41" t="b">
        <f t="shared" si="4"/>
        <v>1</v>
      </c>
      <c r="T18" s="28">
        <f t="shared" si="5"/>
        <v>1</v>
      </c>
      <c r="U18" s="27">
        <v>0</v>
      </c>
      <c r="V18" s="27">
        <v>1</v>
      </c>
      <c r="W18" s="41" t="b">
        <f t="shared" si="6"/>
        <v>1</v>
      </c>
      <c r="X18" s="28">
        <f t="shared" si="7"/>
        <v>0.2</v>
      </c>
      <c r="Y18" s="40"/>
      <c r="Z18" s="40"/>
      <c r="AA18" s="43" t="b">
        <f t="shared" si="19"/>
        <v>0</v>
      </c>
      <c r="AB18" s="40"/>
      <c r="AC18" s="40"/>
      <c r="AD18" s="43" t="b">
        <f t="shared" si="20"/>
        <v>0</v>
      </c>
      <c r="AE18" s="27"/>
      <c r="AF18" s="27"/>
      <c r="AG18" s="41" t="b">
        <f t="shared" si="8"/>
        <v>0</v>
      </c>
      <c r="AH18" s="28">
        <f t="shared" si="9"/>
        <v>0</v>
      </c>
      <c r="AI18" s="27"/>
      <c r="AJ18" s="27"/>
      <c r="AK18" s="41" t="b">
        <f t="shared" si="10"/>
        <v>0</v>
      </c>
      <c r="AL18" s="28">
        <f t="shared" si="11"/>
        <v>0</v>
      </c>
      <c r="AM18" s="27"/>
      <c r="AN18" s="27"/>
      <c r="AO18" s="41" t="b">
        <f t="shared" si="12"/>
        <v>0</v>
      </c>
      <c r="AP18" s="28">
        <f t="shared" si="13"/>
        <v>0</v>
      </c>
      <c r="AQ18" s="27"/>
      <c r="AR18" s="36"/>
      <c r="AS18" s="45" t="b">
        <f t="shared" si="0"/>
        <v>0</v>
      </c>
      <c r="AT18" s="28">
        <f t="shared" si="14"/>
        <v>0</v>
      </c>
      <c r="AU18" s="27"/>
      <c r="AV18" s="27"/>
      <c r="AW18" s="41" t="b">
        <f t="shared" si="15"/>
        <v>0</v>
      </c>
      <c r="AX18" s="28">
        <f t="shared" si="16"/>
        <v>0</v>
      </c>
      <c r="AY18" s="27"/>
      <c r="AZ18" s="27"/>
      <c r="BA18" s="41" t="b">
        <f t="shared" si="17"/>
        <v>0</v>
      </c>
      <c r="BB18" s="28">
        <f t="shared" si="18"/>
        <v>0</v>
      </c>
    </row>
    <row r="19" spans="1:54" x14ac:dyDescent="0.2">
      <c r="A19">
        <v>1</v>
      </c>
      <c r="B19" s="40"/>
      <c r="C19" s="43" t="s">
        <v>52</v>
      </c>
      <c r="D19" s="24" t="s">
        <v>16</v>
      </c>
      <c r="E19" s="25">
        <v>31</v>
      </c>
      <c r="F19" s="25" t="s">
        <v>23</v>
      </c>
      <c r="G19" s="25" t="s">
        <v>7</v>
      </c>
      <c r="H19" s="26">
        <v>4</v>
      </c>
      <c r="I19" s="27">
        <v>1</v>
      </c>
      <c r="J19" s="27">
        <v>1</v>
      </c>
      <c r="K19" s="41" t="b">
        <f t="shared" si="21"/>
        <v>0</v>
      </c>
      <c r="L19" s="28">
        <f t="shared" si="1"/>
        <v>0</v>
      </c>
      <c r="M19" s="27">
        <v>0</v>
      </c>
      <c r="N19" s="27">
        <v>1</v>
      </c>
      <c r="O19" s="41" t="b">
        <f t="shared" si="2"/>
        <v>1</v>
      </c>
      <c r="P19" s="28">
        <f t="shared" si="3"/>
        <v>1</v>
      </c>
      <c r="Q19" s="27">
        <v>1</v>
      </c>
      <c r="R19" s="27">
        <v>1</v>
      </c>
      <c r="S19" s="41" t="b">
        <f t="shared" si="4"/>
        <v>0</v>
      </c>
      <c r="T19" s="28">
        <f t="shared" si="5"/>
        <v>0</v>
      </c>
      <c r="U19" s="27">
        <v>0</v>
      </c>
      <c r="V19" s="27">
        <v>0</v>
      </c>
      <c r="W19" s="41" t="b">
        <f t="shared" si="6"/>
        <v>0</v>
      </c>
      <c r="X19" s="28">
        <f t="shared" si="7"/>
        <v>0</v>
      </c>
      <c r="Y19" s="40"/>
      <c r="Z19" s="40"/>
      <c r="AA19" s="43" t="b">
        <f t="shared" si="19"/>
        <v>0</v>
      </c>
      <c r="AB19" s="40"/>
      <c r="AC19" s="40"/>
      <c r="AD19" s="43" t="b">
        <f t="shared" si="20"/>
        <v>0</v>
      </c>
      <c r="AE19" s="27"/>
      <c r="AF19" s="27"/>
      <c r="AG19" s="41" t="b">
        <f t="shared" si="8"/>
        <v>0</v>
      </c>
      <c r="AH19" s="28">
        <f t="shared" si="9"/>
        <v>0</v>
      </c>
      <c r="AI19" s="27"/>
      <c r="AJ19" s="27"/>
      <c r="AK19" s="41" t="b">
        <f t="shared" si="10"/>
        <v>0</v>
      </c>
      <c r="AL19" s="28">
        <f t="shared" si="11"/>
        <v>0</v>
      </c>
      <c r="AM19" s="27"/>
      <c r="AN19" s="27"/>
      <c r="AO19" s="41" t="b">
        <f t="shared" si="12"/>
        <v>0</v>
      </c>
      <c r="AP19" s="28">
        <f t="shared" si="13"/>
        <v>0</v>
      </c>
      <c r="AQ19" s="27"/>
      <c r="AR19" s="36"/>
      <c r="AS19" s="45" t="b">
        <f t="shared" si="0"/>
        <v>0</v>
      </c>
      <c r="AT19" s="28">
        <f t="shared" si="14"/>
        <v>0</v>
      </c>
      <c r="AU19" s="27"/>
      <c r="AV19" s="27"/>
      <c r="AW19" s="41" t="b">
        <f t="shared" si="15"/>
        <v>0</v>
      </c>
      <c r="AX19" s="28">
        <f t="shared" si="16"/>
        <v>0</v>
      </c>
      <c r="AY19" s="27"/>
      <c r="AZ19" s="27"/>
      <c r="BA19" s="41" t="b">
        <f t="shared" si="17"/>
        <v>0</v>
      </c>
      <c r="BB19" s="28">
        <f t="shared" si="18"/>
        <v>0</v>
      </c>
    </row>
    <row r="20" spans="1:54" x14ac:dyDescent="0.2">
      <c r="A20">
        <v>1</v>
      </c>
      <c r="B20" s="40"/>
      <c r="C20" s="43" t="s">
        <v>53</v>
      </c>
      <c r="D20" s="24" t="s">
        <v>16</v>
      </c>
      <c r="E20" s="25">
        <v>46</v>
      </c>
      <c r="F20" s="25" t="s">
        <v>23</v>
      </c>
      <c r="G20" s="25" t="s">
        <v>7</v>
      </c>
      <c r="H20" s="26">
        <v>5</v>
      </c>
      <c r="I20" s="27">
        <v>1</v>
      </c>
      <c r="J20" s="27">
        <v>1</v>
      </c>
      <c r="K20" s="41" t="b">
        <f t="shared" si="21"/>
        <v>0</v>
      </c>
      <c r="L20" s="28">
        <f t="shared" si="1"/>
        <v>0</v>
      </c>
      <c r="M20" s="27">
        <v>1</v>
      </c>
      <c r="N20" s="27">
        <v>1</v>
      </c>
      <c r="O20" s="41" t="b">
        <f t="shared" si="2"/>
        <v>0</v>
      </c>
      <c r="P20" s="28">
        <f t="shared" si="3"/>
        <v>0</v>
      </c>
      <c r="Q20" s="27">
        <v>1</v>
      </c>
      <c r="R20" s="27">
        <v>1</v>
      </c>
      <c r="S20" s="41" t="b">
        <f t="shared" si="4"/>
        <v>0</v>
      </c>
      <c r="T20" s="28">
        <f t="shared" si="5"/>
        <v>0</v>
      </c>
      <c r="U20" s="27">
        <v>0</v>
      </c>
      <c r="V20" s="27">
        <v>0</v>
      </c>
      <c r="W20" s="41" t="b">
        <f t="shared" si="6"/>
        <v>0</v>
      </c>
      <c r="X20" s="28">
        <f t="shared" si="7"/>
        <v>0</v>
      </c>
      <c r="Y20" s="40"/>
      <c r="Z20" s="40"/>
      <c r="AA20" s="43" t="b">
        <f t="shared" si="19"/>
        <v>0</v>
      </c>
      <c r="AB20" s="40"/>
      <c r="AC20" s="40"/>
      <c r="AD20" s="43" t="b">
        <f t="shared" si="20"/>
        <v>0</v>
      </c>
      <c r="AE20" s="27"/>
      <c r="AF20" s="27"/>
      <c r="AG20" s="41" t="b">
        <f t="shared" si="8"/>
        <v>0</v>
      </c>
      <c r="AH20" s="28">
        <f t="shared" si="9"/>
        <v>0</v>
      </c>
      <c r="AI20" s="27"/>
      <c r="AJ20" s="27"/>
      <c r="AK20" s="41" t="b">
        <f t="shared" si="10"/>
        <v>0</v>
      </c>
      <c r="AL20" s="28">
        <f t="shared" si="11"/>
        <v>0</v>
      </c>
      <c r="AM20" s="27"/>
      <c r="AN20" s="27"/>
      <c r="AO20" s="41" t="b">
        <f t="shared" si="12"/>
        <v>0</v>
      </c>
      <c r="AP20" s="28">
        <f t="shared" si="13"/>
        <v>0</v>
      </c>
      <c r="AQ20" s="27"/>
      <c r="AR20" s="36"/>
      <c r="AS20" s="45" t="b">
        <f t="shared" si="0"/>
        <v>0</v>
      </c>
      <c r="AT20" s="28">
        <f t="shared" si="14"/>
        <v>0</v>
      </c>
      <c r="AU20" s="27"/>
      <c r="AV20" s="27"/>
      <c r="AW20" s="41" t="b">
        <f t="shared" si="15"/>
        <v>0</v>
      </c>
      <c r="AX20" s="28">
        <f t="shared" si="16"/>
        <v>0</v>
      </c>
      <c r="AY20" s="27"/>
      <c r="AZ20" s="27"/>
      <c r="BA20" s="41" t="b">
        <f t="shared" si="17"/>
        <v>0</v>
      </c>
      <c r="BB20" s="28">
        <f t="shared" si="18"/>
        <v>0</v>
      </c>
    </row>
    <row r="21" spans="1:54" x14ac:dyDescent="0.2">
      <c r="A21">
        <v>1</v>
      </c>
      <c r="B21" s="40"/>
      <c r="C21" s="43" t="s">
        <v>54</v>
      </c>
      <c r="D21" s="24" t="s">
        <v>17</v>
      </c>
      <c r="E21" s="25">
        <v>33</v>
      </c>
      <c r="F21" s="25" t="s">
        <v>24</v>
      </c>
      <c r="G21" s="25" t="s">
        <v>8</v>
      </c>
      <c r="H21" s="26">
        <v>2</v>
      </c>
      <c r="I21" s="27">
        <v>1</v>
      </c>
      <c r="J21" s="27">
        <v>1</v>
      </c>
      <c r="K21" s="41" t="b">
        <f t="shared" si="21"/>
        <v>0</v>
      </c>
      <c r="L21" s="28">
        <f t="shared" si="1"/>
        <v>0</v>
      </c>
      <c r="M21" s="27">
        <v>0</v>
      </c>
      <c r="N21" s="27">
        <v>1</v>
      </c>
      <c r="O21" s="41" t="b">
        <f t="shared" si="2"/>
        <v>1</v>
      </c>
      <c r="P21" s="28">
        <f t="shared" si="3"/>
        <v>1</v>
      </c>
      <c r="Q21" s="27">
        <v>0</v>
      </c>
      <c r="R21" s="27">
        <v>0</v>
      </c>
      <c r="S21" s="41" t="b">
        <f t="shared" si="4"/>
        <v>0</v>
      </c>
      <c r="T21" s="28">
        <f t="shared" si="5"/>
        <v>0</v>
      </c>
      <c r="U21" s="27">
        <v>0</v>
      </c>
      <c r="V21" s="27">
        <v>0</v>
      </c>
      <c r="W21" s="41" t="b">
        <f t="shared" si="6"/>
        <v>0</v>
      </c>
      <c r="X21" s="28">
        <f t="shared" si="7"/>
        <v>0</v>
      </c>
      <c r="Y21" s="40"/>
      <c r="Z21" s="40"/>
      <c r="AA21" s="43" t="b">
        <f t="shared" si="19"/>
        <v>0</v>
      </c>
      <c r="AB21" s="40"/>
      <c r="AC21" s="40"/>
      <c r="AD21" s="43" t="b">
        <f t="shared" si="20"/>
        <v>0</v>
      </c>
      <c r="AE21" s="27"/>
      <c r="AF21" s="27"/>
      <c r="AG21" s="41" t="b">
        <f t="shared" si="8"/>
        <v>0</v>
      </c>
      <c r="AH21" s="28">
        <f t="shared" si="9"/>
        <v>0</v>
      </c>
      <c r="AI21" s="27"/>
      <c r="AJ21" s="27"/>
      <c r="AK21" s="41" t="b">
        <f t="shared" si="10"/>
        <v>0</v>
      </c>
      <c r="AL21" s="28">
        <f t="shared" si="11"/>
        <v>0</v>
      </c>
      <c r="AM21" s="27"/>
      <c r="AN21" s="27"/>
      <c r="AO21" s="41" t="b">
        <f t="shared" si="12"/>
        <v>0</v>
      </c>
      <c r="AP21" s="28">
        <f t="shared" si="13"/>
        <v>0</v>
      </c>
      <c r="AQ21" s="27"/>
      <c r="AR21" s="36"/>
      <c r="AS21" s="45" t="b">
        <f t="shared" si="0"/>
        <v>0</v>
      </c>
      <c r="AT21" s="28">
        <f t="shared" si="14"/>
        <v>0</v>
      </c>
      <c r="AU21" s="27"/>
      <c r="AV21" s="27"/>
      <c r="AW21" s="41" t="b">
        <f t="shared" si="15"/>
        <v>0</v>
      </c>
      <c r="AX21" s="28">
        <f t="shared" si="16"/>
        <v>0</v>
      </c>
      <c r="AY21" s="27"/>
      <c r="AZ21" s="27"/>
      <c r="BA21" s="41" t="b">
        <f t="shared" si="17"/>
        <v>0</v>
      </c>
      <c r="BB21" s="28">
        <f t="shared" si="18"/>
        <v>0</v>
      </c>
    </row>
    <row r="22" spans="1:54" x14ac:dyDescent="0.2">
      <c r="A22">
        <v>1</v>
      </c>
      <c r="B22" s="40"/>
      <c r="C22" s="43" t="s">
        <v>55</v>
      </c>
      <c r="D22" s="24" t="s">
        <v>16</v>
      </c>
      <c r="E22" s="25">
        <v>27</v>
      </c>
      <c r="F22" s="25" t="s">
        <v>23</v>
      </c>
      <c r="G22" s="25" t="s">
        <v>6</v>
      </c>
      <c r="H22" s="26">
        <v>2</v>
      </c>
      <c r="I22" s="27">
        <v>0</v>
      </c>
      <c r="J22" s="27">
        <v>0</v>
      </c>
      <c r="K22" s="41" t="b">
        <f t="shared" si="21"/>
        <v>0</v>
      </c>
      <c r="L22" s="28">
        <f t="shared" si="1"/>
        <v>0</v>
      </c>
      <c r="M22" s="27">
        <v>0</v>
      </c>
      <c r="N22" s="27">
        <v>1</v>
      </c>
      <c r="O22" s="41" t="b">
        <f t="shared" si="2"/>
        <v>1</v>
      </c>
      <c r="P22" s="28">
        <f t="shared" si="3"/>
        <v>1</v>
      </c>
      <c r="Q22" s="27">
        <v>0</v>
      </c>
      <c r="R22" s="27">
        <v>1</v>
      </c>
      <c r="S22" s="41" t="b">
        <f t="shared" si="4"/>
        <v>1</v>
      </c>
      <c r="T22" s="28">
        <f t="shared" si="5"/>
        <v>1</v>
      </c>
      <c r="U22" s="27">
        <v>0</v>
      </c>
      <c r="V22" s="27">
        <v>0</v>
      </c>
      <c r="W22" s="41" t="b">
        <f t="shared" si="6"/>
        <v>0</v>
      </c>
      <c r="X22" s="28">
        <f t="shared" si="7"/>
        <v>0</v>
      </c>
      <c r="Y22" s="40"/>
      <c r="Z22" s="40"/>
      <c r="AA22" s="43" t="b">
        <f t="shared" si="19"/>
        <v>0</v>
      </c>
      <c r="AB22" s="40"/>
      <c r="AC22" s="40"/>
      <c r="AD22" s="43" t="b">
        <f t="shared" si="20"/>
        <v>0</v>
      </c>
      <c r="AE22" s="27"/>
      <c r="AF22" s="27"/>
      <c r="AG22" s="41" t="b">
        <f t="shared" si="8"/>
        <v>0</v>
      </c>
      <c r="AH22" s="28">
        <f t="shared" si="9"/>
        <v>0</v>
      </c>
      <c r="AI22" s="27"/>
      <c r="AJ22" s="27"/>
      <c r="AK22" s="41" t="b">
        <f t="shared" si="10"/>
        <v>0</v>
      </c>
      <c r="AL22" s="28">
        <f t="shared" si="11"/>
        <v>0</v>
      </c>
      <c r="AM22" s="27"/>
      <c r="AN22" s="27"/>
      <c r="AO22" s="41" t="b">
        <f t="shared" si="12"/>
        <v>0</v>
      </c>
      <c r="AP22" s="28">
        <f t="shared" si="13"/>
        <v>0</v>
      </c>
      <c r="AQ22" s="27"/>
      <c r="AR22" s="36"/>
      <c r="AS22" s="45" t="b">
        <f t="shared" si="0"/>
        <v>0</v>
      </c>
      <c r="AT22" s="28">
        <f t="shared" si="14"/>
        <v>0</v>
      </c>
      <c r="AU22" s="27"/>
      <c r="AV22" s="27"/>
      <c r="AW22" s="41" t="b">
        <f t="shared" si="15"/>
        <v>0</v>
      </c>
      <c r="AX22" s="28">
        <f t="shared" si="16"/>
        <v>0</v>
      </c>
      <c r="AY22" s="27"/>
      <c r="AZ22" s="27"/>
      <c r="BA22" s="41" t="b">
        <f t="shared" si="17"/>
        <v>0</v>
      </c>
      <c r="BB22" s="28">
        <f t="shared" si="18"/>
        <v>0</v>
      </c>
    </row>
    <row r="23" spans="1:54" x14ac:dyDescent="0.2">
      <c r="A23">
        <v>1</v>
      </c>
      <c r="B23" s="40"/>
      <c r="C23" s="43" t="s">
        <v>56</v>
      </c>
      <c r="D23" s="24" t="s">
        <v>17</v>
      </c>
      <c r="E23" s="25">
        <v>45</v>
      </c>
      <c r="F23" s="25" t="s">
        <v>5</v>
      </c>
      <c r="G23" s="25" t="s">
        <v>8</v>
      </c>
      <c r="H23" s="26">
        <v>2</v>
      </c>
      <c r="I23" s="27">
        <v>0</v>
      </c>
      <c r="J23" s="27">
        <v>1</v>
      </c>
      <c r="K23" s="41" t="b">
        <f t="shared" si="21"/>
        <v>1</v>
      </c>
      <c r="L23" s="28">
        <f t="shared" si="1"/>
        <v>1</v>
      </c>
      <c r="M23" s="27">
        <v>1</v>
      </c>
      <c r="N23" s="27">
        <v>1</v>
      </c>
      <c r="O23" s="41" t="b">
        <f t="shared" si="2"/>
        <v>0</v>
      </c>
      <c r="P23" s="28">
        <f t="shared" si="3"/>
        <v>0</v>
      </c>
      <c r="Q23" s="27">
        <v>0</v>
      </c>
      <c r="R23" s="27">
        <v>0</v>
      </c>
      <c r="S23" s="41" t="b">
        <f t="shared" si="4"/>
        <v>0</v>
      </c>
      <c r="T23" s="28">
        <f t="shared" si="5"/>
        <v>0</v>
      </c>
      <c r="U23" s="27">
        <v>1</v>
      </c>
      <c r="V23" s="27">
        <v>1</v>
      </c>
      <c r="W23" s="41" t="b">
        <f t="shared" si="6"/>
        <v>0</v>
      </c>
      <c r="X23" s="28">
        <f t="shared" si="7"/>
        <v>0</v>
      </c>
      <c r="Y23" s="40"/>
      <c r="Z23" s="40"/>
      <c r="AA23" s="43" t="b">
        <f t="shared" si="19"/>
        <v>0</v>
      </c>
      <c r="AB23" s="40"/>
      <c r="AC23" s="40"/>
      <c r="AD23" s="43" t="b">
        <f t="shared" si="20"/>
        <v>0</v>
      </c>
      <c r="AE23" s="27"/>
      <c r="AF23" s="27"/>
      <c r="AG23" s="41" t="b">
        <f t="shared" si="8"/>
        <v>0</v>
      </c>
      <c r="AH23" s="28">
        <f t="shared" si="9"/>
        <v>0</v>
      </c>
      <c r="AI23" s="27"/>
      <c r="AJ23" s="27"/>
      <c r="AK23" s="41" t="b">
        <f t="shared" si="10"/>
        <v>0</v>
      </c>
      <c r="AL23" s="28">
        <f t="shared" si="11"/>
        <v>0</v>
      </c>
      <c r="AM23" s="27"/>
      <c r="AN23" s="27"/>
      <c r="AO23" s="41" t="b">
        <f t="shared" si="12"/>
        <v>0</v>
      </c>
      <c r="AP23" s="28">
        <f t="shared" si="13"/>
        <v>0</v>
      </c>
      <c r="AQ23" s="27"/>
      <c r="AR23" s="36"/>
      <c r="AS23" s="45" t="b">
        <f t="shared" si="0"/>
        <v>0</v>
      </c>
      <c r="AT23" s="28">
        <f t="shared" si="14"/>
        <v>0</v>
      </c>
      <c r="AU23" s="27"/>
      <c r="AV23" s="27"/>
      <c r="AW23" s="41" t="b">
        <f t="shared" si="15"/>
        <v>0</v>
      </c>
      <c r="AX23" s="28">
        <f t="shared" si="16"/>
        <v>0</v>
      </c>
      <c r="AY23" s="27"/>
      <c r="AZ23" s="27"/>
      <c r="BA23" s="41" t="b">
        <f t="shared" si="17"/>
        <v>0</v>
      </c>
      <c r="BB23" s="28">
        <f t="shared" si="18"/>
        <v>0</v>
      </c>
    </row>
    <row r="24" spans="1:54" x14ac:dyDescent="0.2">
      <c r="A24">
        <v>1</v>
      </c>
      <c r="B24" s="40"/>
      <c r="C24" s="43" t="s">
        <v>57</v>
      </c>
      <c r="D24" s="24" t="s">
        <v>16</v>
      </c>
      <c r="E24" s="25">
        <v>24</v>
      </c>
      <c r="F24" s="25" t="s">
        <v>23</v>
      </c>
      <c r="G24" s="25" t="s">
        <v>6</v>
      </c>
      <c r="H24" s="26">
        <v>3</v>
      </c>
      <c r="I24" s="27">
        <v>0</v>
      </c>
      <c r="J24" s="27">
        <v>1</v>
      </c>
      <c r="K24" s="41" t="b">
        <f t="shared" si="21"/>
        <v>1</v>
      </c>
      <c r="L24" s="28">
        <f t="shared" si="1"/>
        <v>1</v>
      </c>
      <c r="M24" s="27">
        <v>0</v>
      </c>
      <c r="N24" s="27">
        <v>0</v>
      </c>
      <c r="O24" s="41" t="b">
        <f t="shared" si="2"/>
        <v>0</v>
      </c>
      <c r="P24" s="28">
        <f t="shared" si="3"/>
        <v>0</v>
      </c>
      <c r="Q24" s="27">
        <v>0</v>
      </c>
      <c r="R24" s="27">
        <v>0</v>
      </c>
      <c r="S24" s="41" t="b">
        <f t="shared" si="4"/>
        <v>0</v>
      </c>
      <c r="T24" s="28">
        <f t="shared" si="5"/>
        <v>0</v>
      </c>
      <c r="U24" s="27">
        <v>0</v>
      </c>
      <c r="V24" s="27">
        <v>0</v>
      </c>
      <c r="W24" s="41" t="b">
        <f t="shared" si="6"/>
        <v>0</v>
      </c>
      <c r="X24" s="28">
        <f t="shared" si="7"/>
        <v>0</v>
      </c>
      <c r="Y24" s="40"/>
      <c r="Z24" s="40"/>
      <c r="AA24" s="43" t="b">
        <f t="shared" si="19"/>
        <v>0</v>
      </c>
      <c r="AB24" s="40"/>
      <c r="AC24" s="40"/>
      <c r="AD24" s="43" t="b">
        <f t="shared" si="20"/>
        <v>0</v>
      </c>
      <c r="AE24" s="27"/>
      <c r="AF24" s="27"/>
      <c r="AG24" s="41" t="b">
        <f t="shared" si="8"/>
        <v>0</v>
      </c>
      <c r="AH24" s="28">
        <f t="shared" si="9"/>
        <v>0</v>
      </c>
      <c r="AI24" s="27"/>
      <c r="AJ24" s="27"/>
      <c r="AK24" s="41" t="b">
        <f t="shared" si="10"/>
        <v>0</v>
      </c>
      <c r="AL24" s="28">
        <f t="shared" si="11"/>
        <v>0</v>
      </c>
      <c r="AM24" s="27"/>
      <c r="AN24" s="27"/>
      <c r="AO24" s="41" t="b">
        <f t="shared" si="12"/>
        <v>0</v>
      </c>
      <c r="AP24" s="28">
        <f t="shared" si="13"/>
        <v>0</v>
      </c>
      <c r="AQ24" s="27"/>
      <c r="AR24" s="36"/>
      <c r="AS24" s="45" t="b">
        <f t="shared" si="0"/>
        <v>0</v>
      </c>
      <c r="AT24" s="28">
        <f t="shared" si="14"/>
        <v>0</v>
      </c>
      <c r="AU24" s="27"/>
      <c r="AV24" s="27"/>
      <c r="AW24" s="41" t="b">
        <f t="shared" si="15"/>
        <v>0</v>
      </c>
      <c r="AX24" s="28">
        <f t="shared" si="16"/>
        <v>0</v>
      </c>
      <c r="AY24" s="27"/>
      <c r="AZ24" s="27"/>
      <c r="BA24" s="41" t="b">
        <f t="shared" si="17"/>
        <v>0</v>
      </c>
      <c r="BB24" s="28">
        <f t="shared" si="18"/>
        <v>0</v>
      </c>
    </row>
    <row r="25" spans="1:54" x14ac:dyDescent="0.2">
      <c r="A25">
        <v>1</v>
      </c>
      <c r="B25" s="40"/>
      <c r="C25" s="43" t="s">
        <v>22</v>
      </c>
      <c r="D25" s="24" t="s">
        <v>16</v>
      </c>
      <c r="E25" s="25">
        <v>23</v>
      </c>
      <c r="F25" s="25" t="s">
        <v>23</v>
      </c>
      <c r="G25" s="25" t="s">
        <v>7</v>
      </c>
      <c r="H25" s="26">
        <v>0</v>
      </c>
      <c r="I25" s="27">
        <v>0</v>
      </c>
      <c r="J25" s="27">
        <v>0</v>
      </c>
      <c r="K25" s="41" t="b">
        <f t="shared" si="21"/>
        <v>0</v>
      </c>
      <c r="L25" s="28">
        <f t="shared" si="1"/>
        <v>0</v>
      </c>
      <c r="M25" s="38"/>
      <c r="N25" s="38"/>
      <c r="O25" s="41"/>
      <c r="P25" s="28"/>
      <c r="Q25" s="27">
        <v>0</v>
      </c>
      <c r="R25" s="27">
        <v>0</v>
      </c>
      <c r="S25" s="41" t="b">
        <f t="shared" si="4"/>
        <v>0</v>
      </c>
      <c r="T25" s="28">
        <f t="shared" si="5"/>
        <v>0</v>
      </c>
      <c r="U25" s="27">
        <v>0</v>
      </c>
      <c r="V25" s="27">
        <v>0</v>
      </c>
      <c r="W25" s="41" t="b">
        <f t="shared" si="6"/>
        <v>0</v>
      </c>
      <c r="X25" s="28">
        <f t="shared" si="7"/>
        <v>0</v>
      </c>
      <c r="Y25" s="40"/>
      <c r="Z25" s="40"/>
      <c r="AA25" s="43" t="b">
        <f t="shared" si="19"/>
        <v>0</v>
      </c>
      <c r="AB25" s="40"/>
      <c r="AC25" s="40"/>
      <c r="AD25" s="43" t="b">
        <f t="shared" si="20"/>
        <v>0</v>
      </c>
      <c r="AE25" s="27"/>
      <c r="AF25" s="27"/>
      <c r="AG25" s="41" t="b">
        <f t="shared" si="8"/>
        <v>0</v>
      </c>
      <c r="AH25" s="28">
        <f t="shared" si="9"/>
        <v>0</v>
      </c>
      <c r="AI25" s="27"/>
      <c r="AJ25" s="27"/>
      <c r="AK25" s="41" t="b">
        <f t="shared" si="10"/>
        <v>0</v>
      </c>
      <c r="AL25" s="28">
        <f t="shared" si="11"/>
        <v>0</v>
      </c>
      <c r="AM25" s="27"/>
      <c r="AN25" s="27"/>
      <c r="AO25" s="41" t="b">
        <f t="shared" si="12"/>
        <v>0</v>
      </c>
      <c r="AP25" s="28">
        <f t="shared" si="13"/>
        <v>0</v>
      </c>
      <c r="AQ25" s="27"/>
      <c r="AR25" s="36"/>
      <c r="AS25" s="45" t="b">
        <f t="shared" si="0"/>
        <v>0</v>
      </c>
      <c r="AT25" s="28">
        <f t="shared" si="14"/>
        <v>0</v>
      </c>
      <c r="AU25" s="27"/>
      <c r="AV25" s="27"/>
      <c r="AW25" s="41" t="b">
        <f t="shared" si="15"/>
        <v>0</v>
      </c>
      <c r="AX25" s="28">
        <f t="shared" si="16"/>
        <v>0</v>
      </c>
      <c r="AY25" s="27"/>
      <c r="AZ25" s="27"/>
      <c r="BA25" s="41" t="b">
        <f t="shared" si="17"/>
        <v>0</v>
      </c>
      <c r="BB25" s="28">
        <f t="shared" si="18"/>
        <v>0</v>
      </c>
    </row>
    <row r="26" spans="1:54" x14ac:dyDescent="0.2">
      <c r="A26">
        <f>SUM(A6:A25)</f>
        <v>20</v>
      </c>
      <c r="B26" s="40"/>
      <c r="C26" s="43"/>
      <c r="D26" s="32"/>
      <c r="E26" s="33"/>
      <c r="F26" s="25"/>
      <c r="G26" s="25"/>
      <c r="H26" s="34"/>
      <c r="I26" s="27"/>
      <c r="J26" s="27"/>
      <c r="K26" s="41"/>
      <c r="L26" s="28"/>
      <c r="M26" s="27"/>
      <c r="N26" s="27"/>
      <c r="O26" s="41"/>
      <c r="P26" s="28"/>
      <c r="Q26" s="27"/>
      <c r="R26" s="27"/>
      <c r="S26" s="41"/>
      <c r="T26" s="28"/>
      <c r="U26" s="27"/>
      <c r="V26" s="27"/>
      <c r="W26" s="41"/>
      <c r="X26" s="28"/>
      <c r="Y26" s="40"/>
      <c r="Z26" s="40"/>
      <c r="AA26" s="43"/>
      <c r="AB26" s="40"/>
      <c r="AC26" s="40"/>
      <c r="AD26" s="43"/>
      <c r="AE26" s="27"/>
      <c r="AF26" s="27"/>
      <c r="AG26" s="41"/>
      <c r="AH26" s="28"/>
      <c r="AI26" s="27"/>
      <c r="AJ26" s="27"/>
      <c r="AK26" s="41"/>
      <c r="AL26" s="28"/>
      <c r="AM26" s="27"/>
      <c r="AN26" s="27"/>
      <c r="AO26" s="41"/>
      <c r="AP26" s="28"/>
      <c r="AQ26" s="27"/>
      <c r="AR26" s="36"/>
      <c r="AS26" s="46"/>
      <c r="AT26" s="28"/>
      <c r="AU26" s="27"/>
      <c r="AV26" s="27"/>
      <c r="AW26" s="41"/>
      <c r="AX26" s="29"/>
      <c r="AY26" s="27"/>
      <c r="AZ26" s="27"/>
      <c r="BA26" s="41" t="b">
        <f t="shared" si="17"/>
        <v>0</v>
      </c>
      <c r="BB26" s="29"/>
    </row>
    <row r="27" spans="1:54" ht="17" thickBot="1" x14ac:dyDescent="0.25">
      <c r="B27" s="40"/>
      <c r="C27" s="4" t="s">
        <v>14</v>
      </c>
      <c r="D27" s="22"/>
      <c r="E27" s="7">
        <f>SUM(E6:E25)/COUNT(E6:E25)</f>
        <v>34</v>
      </c>
      <c r="F27" s="5"/>
      <c r="G27" s="5"/>
      <c r="H27" s="8">
        <f>SUM(H6:H25)/COUNT(H6:H25)</f>
        <v>2.15</v>
      </c>
      <c r="I27" s="37">
        <f>SUM(I6:I25)/$A26</f>
        <v>0.2</v>
      </c>
      <c r="J27" s="37">
        <f>SUM(J6:J25)/$A26</f>
        <v>0.6</v>
      </c>
      <c r="K27" s="13"/>
      <c r="L27" s="9"/>
      <c r="M27" s="37">
        <f>SUM(M6:M25)/$A26</f>
        <v>0.25</v>
      </c>
      <c r="N27" s="37">
        <f>SUM(N6:N25)/$A26</f>
        <v>0.55000000000000004</v>
      </c>
      <c r="O27" s="13"/>
      <c r="P27" s="9"/>
      <c r="Q27" s="37">
        <f>SUM(Q6:Q25)/$A26</f>
        <v>0.3</v>
      </c>
      <c r="R27" s="37">
        <f>SUM(R6:R25)/$A26</f>
        <v>0.6</v>
      </c>
      <c r="S27" s="14"/>
      <c r="T27" s="9"/>
      <c r="U27" s="37">
        <f>SUM(U6:U25)/$A26</f>
        <v>0.2</v>
      </c>
      <c r="V27" s="37">
        <f>SUM(V6:V25)/$A26</f>
        <v>0.3</v>
      </c>
      <c r="W27" s="14"/>
      <c r="X27" s="9" t="e">
        <f>SUM(X6:X8)/(COUNTIF(W6:W8,TRUE))</f>
        <v>#DIV/0!</v>
      </c>
      <c r="Y27" s="10">
        <f>COUNTIF(Y7:Y26, 3)/COUNT(Y7:Y26)</f>
        <v>0</v>
      </c>
      <c r="Z27" s="10">
        <f>COUNTIF(Z7:Z26, 3)/COUNT(Z7:Z26)</f>
        <v>0.33333333333333331</v>
      </c>
      <c r="AA27" s="10">
        <f>COUNTIF(AA7:AA9,TRUE)/COUNTA(AA7:AA26)</f>
        <v>0.10526315789473684</v>
      </c>
      <c r="AB27" s="10">
        <f>COUNTIF(AB7:AB26, 3)/COUNT(AB7:AB26)</f>
        <v>0</v>
      </c>
      <c r="AC27" s="10">
        <f>COUNTIF(AC7:AC26, 3)/COUNT(AC7:AC26)</f>
        <v>0.66666666666666663</v>
      </c>
      <c r="AD27" s="10">
        <f>COUNTIF(AD7:AD9,TRUE)/COUNTA(AD7:AD26)</f>
        <v>0.15789473684210525</v>
      </c>
      <c r="AE27" s="17" t="e">
        <f>SUM(AE6:AE25)/COUNT(AE6:AE25)</f>
        <v>#DIV/0!</v>
      </c>
      <c r="AF27" s="17" t="e">
        <f>SUM(AF6:AF25)/COUNT(AF6:AF25)</f>
        <v>#DIV/0!</v>
      </c>
      <c r="AG27" s="14">
        <f>COUNTIF(AG6:AG25,TRUE)/COUNTA(AG6:AG25)</f>
        <v>0</v>
      </c>
      <c r="AH27" s="9" t="e">
        <f>SUM(AH6:AH8)/(COUNTIF(AG6:AG8,TRUE))</f>
        <v>#DIV/0!</v>
      </c>
      <c r="AI27" s="17" t="e">
        <f>SUM(AI6:AI25)/COUNT(AI6:AI25)</f>
        <v>#DIV/0!</v>
      </c>
      <c r="AJ27" s="17" t="e">
        <f>SUM(AJ6:AJ25)/COUNT(AJ6:AJ25)</f>
        <v>#DIV/0!</v>
      </c>
      <c r="AK27" s="14">
        <f>COUNTIF(AK6:AK25,TRUE)/COUNTA(AK6:AK25)</f>
        <v>0</v>
      </c>
      <c r="AL27" s="9" t="e">
        <f>SUM(AL6:AL8)/(COUNTIF(AK6:AK8,TRUE))</f>
        <v>#DIV/0!</v>
      </c>
      <c r="AM27" s="17" t="e">
        <f>SUM(AM6:AM25)/COUNT(AM6:AM25)</f>
        <v>#DIV/0!</v>
      </c>
      <c r="AN27" s="17" t="e">
        <f>SUM(AN6:AN25)/COUNT(AN6:AN25)</f>
        <v>#DIV/0!</v>
      </c>
      <c r="AO27" s="14">
        <f>COUNTIF(AO6:AO25,TRUE)/COUNTA(AO6:AO25)</f>
        <v>0</v>
      </c>
      <c r="AP27" s="9" t="e">
        <f>SUM(AP6:AP8)/(COUNTIF(AO6:AO8,TRUE))</f>
        <v>#DIV/0!</v>
      </c>
      <c r="AQ27" s="17" t="e">
        <f>SUM(AQ6:AQ25)/COUNT(AQ6:AQ25)</f>
        <v>#DIV/0!</v>
      </c>
      <c r="AR27" s="17" t="e">
        <f>SUM(AR6:AR25)/COUNT(AR6:AR25)</f>
        <v>#DIV/0!</v>
      </c>
      <c r="AS27" s="21">
        <f>COUNTIF(AS6:AS25,TRUE)/COUNTA(AS6:AS25)</f>
        <v>0</v>
      </c>
      <c r="AT27" s="9" t="e">
        <f>SUM(AT6:AT8)/(COUNTIF(AS6:AS8,TRUE))</f>
        <v>#DIV/0!</v>
      </c>
      <c r="AU27" s="17" t="e">
        <f>SUM(AU6:AU25)/COUNT(AU6:AU25)</f>
        <v>#DIV/0!</v>
      </c>
      <c r="AV27" s="17" t="e">
        <f>SUM(AV6:AV25)/COUNT(AV6:AV25)</f>
        <v>#DIV/0!</v>
      </c>
      <c r="AW27" s="14">
        <f>COUNTIF(AW6:AW25,TRUE)/COUNTA(AW6:AW25)</f>
        <v>0</v>
      </c>
      <c r="AX27" s="9" t="e">
        <f>SUM(AX6:AX8)/(COUNTIF(AW6:AW8,TRUE))</f>
        <v>#DIV/0!</v>
      </c>
      <c r="AY27" s="17" t="e">
        <f>SUM(AY6:AY25)/COUNT(AY6:AY25)</f>
        <v>#DIV/0!</v>
      </c>
      <c r="AZ27" s="17" t="e">
        <f>SUM(AZ6:AZ25)/COUNT(AZ6:AZ25)</f>
        <v>#DIV/0!</v>
      </c>
      <c r="BA27" s="10">
        <f>COUNTIF(BA6:BA25,TRUE)/COUNTA(BA6:BA25)</f>
        <v>0</v>
      </c>
      <c r="BB27" s="5" t="e">
        <f>SUM(BB6:BB8)/(COUNTIF(BA6:BA8,TRUE))</f>
        <v>#DIV/0!</v>
      </c>
    </row>
    <row r="28" spans="1:54" x14ac:dyDescent="0.2">
      <c r="AP28" s="19"/>
      <c r="AQ28" s="20"/>
      <c r="AR28" s="20"/>
      <c r="AS28" s="20"/>
      <c r="AT28" s="19"/>
    </row>
    <row r="29" spans="1:54" x14ac:dyDescent="0.2">
      <c r="C29" s="18" t="s">
        <v>58</v>
      </c>
      <c r="D29" s="18"/>
      <c r="E29" s="18">
        <f>A26</f>
        <v>20</v>
      </c>
      <c r="AP29" s="19"/>
      <c r="AQ29" s="19"/>
      <c r="AR29" s="19"/>
      <c r="AS29" s="19"/>
      <c r="AT29" s="19"/>
    </row>
    <row r="30" spans="1:54" x14ac:dyDescent="0.2">
      <c r="AP30" s="19"/>
      <c r="AQ30" s="19"/>
      <c r="AR30" s="19"/>
      <c r="AS30" s="19"/>
      <c r="AT30" s="19"/>
    </row>
  </sheetData>
  <autoFilter ref="C5:BB27" xr:uid="{93CEAB58-11F4-9B49-9A91-1EE66F8510F0}"/>
  <mergeCells count="32">
    <mergeCell ref="Y5:AA5"/>
    <mergeCell ref="AB5:AD5"/>
    <mergeCell ref="I2:AD2"/>
    <mergeCell ref="Y3:AD3"/>
    <mergeCell ref="AI3:AL3"/>
    <mergeCell ref="C2:H2"/>
    <mergeCell ref="AE2:AL2"/>
    <mergeCell ref="AM2:AT2"/>
    <mergeCell ref="AU2:BB2"/>
    <mergeCell ref="AU3:AX3"/>
    <mergeCell ref="AY3:BB3"/>
    <mergeCell ref="C3:H3"/>
    <mergeCell ref="I3:L3"/>
    <mergeCell ref="M3:P3"/>
    <mergeCell ref="Q3:T3"/>
    <mergeCell ref="U3:X3"/>
    <mergeCell ref="AE3:AH3"/>
    <mergeCell ref="AM3:AP3"/>
    <mergeCell ref="AQ3:AT3"/>
    <mergeCell ref="C4:H4"/>
    <mergeCell ref="AQ4:AT4"/>
    <mergeCell ref="AU4:AX4"/>
    <mergeCell ref="AY4:BB4"/>
    <mergeCell ref="I4:L4"/>
    <mergeCell ref="M4:P4"/>
    <mergeCell ref="Q4:T4"/>
    <mergeCell ref="U4:X4"/>
    <mergeCell ref="AE4:AH4"/>
    <mergeCell ref="AI4:AL4"/>
    <mergeCell ref="AM4:AP4"/>
    <mergeCell ref="Y4:AA4"/>
    <mergeCell ref="AB4:AD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BATIK International BATIK</dc:creator>
  <cp:lastModifiedBy>ada.bazan@yahoo.es</cp:lastModifiedBy>
  <dcterms:created xsi:type="dcterms:W3CDTF">2016-08-11T09:03:04Z</dcterms:created>
  <dcterms:modified xsi:type="dcterms:W3CDTF">2021-10-25T14:37:48Z</dcterms:modified>
</cp:coreProperties>
</file>